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446346262425-my.sharepoint.com/personal/nadhezda_colin_mackenzieinvestments_com/Documents/Merger-Terminations/"/>
    </mc:Choice>
  </mc:AlternateContent>
  <xr:revisionPtr revIDLastSave="110" documentId="8_{9F44B5C5-46B5-4B0F-A473-7EC6DE8CB8C6}" xr6:coauthVersionLast="47" xr6:coauthVersionMax="47" xr10:uidLastSave="{04E9FDE6-6EC4-4D89-8ECA-28CCC79FC18F}"/>
  <bookViews>
    <workbookView xWindow="33720" yWindow="-120" windowWidth="29040" windowHeight="15720" tabRatio="534" xr2:uid="{1B03B6E1-8078-4C34-ACF9-04618DD65F08}"/>
  </bookViews>
  <sheets>
    <sheet name="Mackenzie" sheetId="1" r:id="rId1"/>
    <sheet name="MFL - series" sheetId="3" state="hidden" r:id="rId2"/>
    <sheet name="Series" sheetId="4" state="hidden" r:id="rId3"/>
    <sheet name="Upload File" sheetId="5" state="hidden" r:id="rId4"/>
    <sheet name="Completeness Check" sheetId="6" state="hidden" r:id="rId5"/>
  </sheets>
  <definedNames>
    <definedName name="_xlnm._FilterDatabase" localSheetId="4" hidden="1">'Completeness Check'!$A$2:$W$2</definedName>
    <definedName name="_xlnm._FilterDatabase" localSheetId="0" hidden="1">Mackenzie!$A$6:$L$80</definedName>
    <definedName name="_xlnm._FilterDatabase" localSheetId="1" hidden="1">'MFL - series'!$A$1:$Q$195</definedName>
    <definedName name="_xlnm._FilterDatabase" localSheetId="2" hidden="1">Series!$A$3:$DW$76</definedName>
    <definedName name="_xlnm._FilterDatabase" localSheetId="3" hidden="1">'Upload File'!$A$1:$Y$60</definedName>
    <definedName name="colcount">#REF!</definedName>
    <definedName name="ColsBlended">#REF!</definedName>
    <definedName name="Effective">OFFSET(#REF!,1,0,RowsBlended,1)</definedName>
    <definedName name="endrow">#REF!</definedName>
    <definedName name="FileName">#REF!</definedName>
    <definedName name="FName_Rev">#REF!</definedName>
    <definedName name="Fund_Code">#REF!</definedName>
    <definedName name="Get_Port_Data">OFFSET(#REF!,1,0,[0]!Rowcount,[0]!colcount)</definedName>
    <definedName name="LaunchDate">#REF!</definedName>
    <definedName name="LRBlended">#REF!</definedName>
    <definedName name="LRTrend">#REF!</definedName>
    <definedName name="Market">OFFSET(#REF!,1,0,RowsBlended,1)</definedName>
    <definedName name="mktpvat">OFFSET(#REF!,1,0,RowsBlended,1)</definedName>
    <definedName name="PVATDiff">OFFSET(#REF!,1,0,RowsBlended,1)</definedName>
    <definedName name="PVATNew">OFFSET(#REF!,1,0,RowsBlended,1)</definedName>
    <definedName name="Rowcount">#REF!</definedName>
    <definedName name="RowsBlended">#REF!</definedName>
    <definedName name="Series">#REF!</definedName>
    <definedName name="SeriesLetter">OFFSET(#REF!,1,0,RowsBlended,1)</definedName>
    <definedName name="SeriesPVAT">OFFSET(#REF!,1,0,RowsBlended,1)</definedName>
    <definedName name="Source">#REF!</definedName>
    <definedName name="trendcoun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1" l="1"/>
  <c r="B10" i="1"/>
  <c r="B11" i="1"/>
  <c r="B12" i="1"/>
  <c r="B13" i="1"/>
  <c r="B14" i="1"/>
  <c r="B15" i="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79" i="1"/>
  <c r="B80" i="1"/>
  <c r="B9" i="1"/>
  <c r="E3" i="6" l="1"/>
  <c r="E4" i="6"/>
  <c r="E5" i="6"/>
  <c r="E6" i="6"/>
  <c r="E7" i="6"/>
  <c r="E8" i="6"/>
  <c r="E9" i="6"/>
  <c r="E10" i="6"/>
  <c r="E11" i="6"/>
  <c r="E12" i="6"/>
  <c r="E13" i="6"/>
  <c r="E14" i="6"/>
  <c r="E15" i="6"/>
  <c r="E16" i="6"/>
  <c r="E17" i="6"/>
  <c r="E18" i="6"/>
  <c r="E19" i="6"/>
  <c r="E20" i="6"/>
  <c r="E21" i="6"/>
  <c r="E22" i="6"/>
  <c r="E23" i="6"/>
  <c r="E24" i="6"/>
  <c r="E25" i="6"/>
  <c r="E26" i="6"/>
  <c r="E27" i="6"/>
  <c r="E28" i="6"/>
  <c r="E29" i="6"/>
  <c r="E30" i="6"/>
  <c r="E31" i="6"/>
  <c r="E32" i="6"/>
  <c r="E33" i="6"/>
  <c r="E34" i="6"/>
  <c r="E35" i="6"/>
  <c r="E36" i="6"/>
  <c r="E37" i="6"/>
  <c r="E38" i="6"/>
  <c r="E39" i="6"/>
  <c r="E40" i="6"/>
  <c r="E41" i="6"/>
  <c r="E42" i="6"/>
  <c r="E43" i="6"/>
  <c r="E44" i="6"/>
  <c r="E45" i="6"/>
  <c r="E46" i="6"/>
  <c r="E47" i="6"/>
  <c r="E48" i="6"/>
  <c r="E49" i="6"/>
  <c r="E50" i="6"/>
  <c r="E51" i="6"/>
  <c r="E52" i="6"/>
  <c r="E53" i="6"/>
  <c r="E54" i="6"/>
  <c r="E55" i="6"/>
  <c r="E56" i="6"/>
  <c r="E57" i="6"/>
  <c r="E58" i="6"/>
  <c r="E59" i="6"/>
  <c r="E60" i="6"/>
  <c r="E61" i="6"/>
  <c r="E62" i="6"/>
  <c r="E63" i="6"/>
  <c r="E64" i="6"/>
  <c r="E65" i="6"/>
  <c r="E66" i="6"/>
  <c r="E67" i="6"/>
  <c r="E68" i="6"/>
  <c r="E69" i="6"/>
  <c r="E70" i="6"/>
  <c r="E71" i="6"/>
  <c r="E72" i="6"/>
  <c r="E73" i="6"/>
  <c r="E74" i="6"/>
  <c r="E75" i="6"/>
  <c r="E76" i="6"/>
  <c r="E77" i="6"/>
  <c r="E78" i="6"/>
  <c r="E79" i="6"/>
  <c r="E80" i="6"/>
  <c r="E81" i="6"/>
  <c r="E82" i="6"/>
  <c r="I82" i="6" l="1"/>
  <c r="H82" i="6"/>
  <c r="G82" i="6"/>
  <c r="I81" i="6"/>
  <c r="H81" i="6"/>
  <c r="G81" i="6"/>
  <c r="I80" i="6"/>
  <c r="H80" i="6"/>
  <c r="G80" i="6"/>
  <c r="I79" i="6"/>
  <c r="H79" i="6"/>
  <c r="G79" i="6"/>
  <c r="I78" i="6"/>
  <c r="H78" i="6"/>
  <c r="G78" i="6"/>
  <c r="I77" i="6"/>
  <c r="H77" i="6"/>
  <c r="G77" i="6"/>
  <c r="I76" i="6"/>
  <c r="H76" i="6"/>
  <c r="G76" i="6"/>
  <c r="W75" i="6"/>
  <c r="V75" i="6"/>
  <c r="U75" i="6"/>
  <c r="I75" i="6"/>
  <c r="H75" i="6"/>
  <c r="G75" i="6"/>
  <c r="W74" i="6"/>
  <c r="V74" i="6"/>
  <c r="U74" i="6"/>
  <c r="I74" i="6"/>
  <c r="H74" i="6"/>
  <c r="G74" i="6"/>
  <c r="W73" i="6"/>
  <c r="V73" i="6"/>
  <c r="U73" i="6"/>
  <c r="I73" i="6"/>
  <c r="H73" i="6"/>
  <c r="G73" i="6"/>
  <c r="W72" i="6"/>
  <c r="V72" i="6"/>
  <c r="U72" i="6"/>
  <c r="I72" i="6"/>
  <c r="H72" i="6"/>
  <c r="G72" i="6"/>
  <c r="W71" i="6"/>
  <c r="V71" i="6"/>
  <c r="U71" i="6"/>
  <c r="I71" i="6"/>
  <c r="H71" i="6"/>
  <c r="G71" i="6"/>
  <c r="W70" i="6"/>
  <c r="V70" i="6"/>
  <c r="U70" i="6"/>
  <c r="I70" i="6"/>
  <c r="H70" i="6"/>
  <c r="G70" i="6"/>
  <c r="W69" i="6"/>
  <c r="V69" i="6"/>
  <c r="U69" i="6"/>
  <c r="I69" i="6"/>
  <c r="H69" i="6"/>
  <c r="G69" i="6"/>
  <c r="W68" i="6"/>
  <c r="V68" i="6"/>
  <c r="U68" i="6"/>
  <c r="I68" i="6"/>
  <c r="H68" i="6"/>
  <c r="G68" i="6"/>
  <c r="W67" i="6"/>
  <c r="V67" i="6"/>
  <c r="U67" i="6"/>
  <c r="I67" i="6"/>
  <c r="H67" i="6"/>
  <c r="G67" i="6"/>
  <c r="W66" i="6"/>
  <c r="V66" i="6"/>
  <c r="U66" i="6"/>
  <c r="I66" i="6"/>
  <c r="H66" i="6"/>
  <c r="G66" i="6"/>
  <c r="W65" i="6"/>
  <c r="V65" i="6"/>
  <c r="U65" i="6"/>
  <c r="I65" i="6"/>
  <c r="H65" i="6"/>
  <c r="G65" i="6"/>
  <c r="W64" i="6"/>
  <c r="V64" i="6"/>
  <c r="U64" i="6"/>
  <c r="I64" i="6"/>
  <c r="H64" i="6"/>
  <c r="G64" i="6"/>
  <c r="W63" i="6"/>
  <c r="V63" i="6"/>
  <c r="U63" i="6"/>
  <c r="I63" i="6"/>
  <c r="H63" i="6"/>
  <c r="G63" i="6"/>
  <c r="W62" i="6"/>
  <c r="V62" i="6"/>
  <c r="U62" i="6"/>
  <c r="I62" i="6"/>
  <c r="H62" i="6"/>
  <c r="G62" i="6"/>
  <c r="W61" i="6"/>
  <c r="V61" i="6"/>
  <c r="U61" i="6"/>
  <c r="I61" i="6"/>
  <c r="H61" i="6"/>
  <c r="G61" i="6"/>
  <c r="W60" i="6"/>
  <c r="V60" i="6"/>
  <c r="U60" i="6"/>
  <c r="I60" i="6"/>
  <c r="H60" i="6"/>
  <c r="G60" i="6"/>
  <c r="W59" i="6"/>
  <c r="V59" i="6"/>
  <c r="U59" i="6"/>
  <c r="I59" i="6"/>
  <c r="H59" i="6"/>
  <c r="G59" i="6"/>
  <c r="W58" i="6"/>
  <c r="V58" i="6"/>
  <c r="U58" i="6"/>
  <c r="I58" i="6"/>
  <c r="H58" i="6"/>
  <c r="G58" i="6"/>
  <c r="W57" i="6"/>
  <c r="V57" i="6"/>
  <c r="U57" i="6"/>
  <c r="I57" i="6"/>
  <c r="H57" i="6"/>
  <c r="G57" i="6"/>
  <c r="W56" i="6"/>
  <c r="V56" i="6"/>
  <c r="U56" i="6"/>
  <c r="I56" i="6"/>
  <c r="H56" i="6"/>
  <c r="G56" i="6"/>
  <c r="W55" i="6"/>
  <c r="V55" i="6"/>
  <c r="U55" i="6"/>
  <c r="I55" i="6"/>
  <c r="H55" i="6"/>
  <c r="G55" i="6"/>
  <c r="W54" i="6"/>
  <c r="V54" i="6"/>
  <c r="U54" i="6"/>
  <c r="I54" i="6"/>
  <c r="H54" i="6"/>
  <c r="G54" i="6"/>
  <c r="W53" i="6"/>
  <c r="V53" i="6"/>
  <c r="U53" i="6"/>
  <c r="I53" i="6"/>
  <c r="H53" i="6"/>
  <c r="G53" i="6"/>
  <c r="W52" i="6"/>
  <c r="V52" i="6"/>
  <c r="U52" i="6"/>
  <c r="I52" i="6"/>
  <c r="H52" i="6"/>
  <c r="G52" i="6"/>
  <c r="W51" i="6"/>
  <c r="V51" i="6"/>
  <c r="U51" i="6"/>
  <c r="I51" i="6"/>
  <c r="H51" i="6"/>
  <c r="G51" i="6"/>
  <c r="W50" i="6"/>
  <c r="V50" i="6"/>
  <c r="U50" i="6"/>
  <c r="I50" i="6"/>
  <c r="H50" i="6"/>
  <c r="G50" i="6"/>
  <c r="W49" i="6"/>
  <c r="V49" i="6"/>
  <c r="U49" i="6"/>
  <c r="I49" i="6"/>
  <c r="H49" i="6"/>
  <c r="G49" i="6"/>
  <c r="W48" i="6"/>
  <c r="V48" i="6"/>
  <c r="U48" i="6"/>
  <c r="I48" i="6"/>
  <c r="H48" i="6"/>
  <c r="G48" i="6"/>
  <c r="W47" i="6"/>
  <c r="V47" i="6"/>
  <c r="U47" i="6"/>
  <c r="I47" i="6"/>
  <c r="H47" i="6"/>
  <c r="G47" i="6"/>
  <c r="W46" i="6"/>
  <c r="V46" i="6"/>
  <c r="U46" i="6"/>
  <c r="I46" i="6"/>
  <c r="H46" i="6"/>
  <c r="G46" i="6"/>
  <c r="W45" i="6"/>
  <c r="V45" i="6"/>
  <c r="U45" i="6"/>
  <c r="I45" i="6"/>
  <c r="H45" i="6"/>
  <c r="G45" i="6"/>
  <c r="W44" i="6"/>
  <c r="V44" i="6"/>
  <c r="U44" i="6"/>
  <c r="I44" i="6"/>
  <c r="H44" i="6"/>
  <c r="G44" i="6"/>
  <c r="W43" i="6"/>
  <c r="V43" i="6"/>
  <c r="U43" i="6"/>
  <c r="I43" i="6"/>
  <c r="H43" i="6"/>
  <c r="G43" i="6"/>
  <c r="W42" i="6"/>
  <c r="V42" i="6"/>
  <c r="U42" i="6"/>
  <c r="I42" i="6"/>
  <c r="H42" i="6"/>
  <c r="G42" i="6"/>
  <c r="W41" i="6"/>
  <c r="V41" i="6"/>
  <c r="U41" i="6"/>
  <c r="I41" i="6"/>
  <c r="H41" i="6"/>
  <c r="G41" i="6"/>
  <c r="W40" i="6"/>
  <c r="V40" i="6"/>
  <c r="U40" i="6"/>
  <c r="I40" i="6"/>
  <c r="H40" i="6"/>
  <c r="G40" i="6"/>
  <c r="W39" i="6"/>
  <c r="V39" i="6"/>
  <c r="U39" i="6"/>
  <c r="I39" i="6"/>
  <c r="H39" i="6"/>
  <c r="G39" i="6"/>
  <c r="W38" i="6"/>
  <c r="V38" i="6"/>
  <c r="U38" i="6"/>
  <c r="I38" i="6"/>
  <c r="H38" i="6"/>
  <c r="G38" i="6"/>
  <c r="W37" i="6"/>
  <c r="V37" i="6"/>
  <c r="U37" i="6"/>
  <c r="I37" i="6"/>
  <c r="H37" i="6"/>
  <c r="G37" i="6"/>
  <c r="W36" i="6"/>
  <c r="V36" i="6"/>
  <c r="U36" i="6"/>
  <c r="I36" i="6"/>
  <c r="H36" i="6"/>
  <c r="G36" i="6"/>
  <c r="W35" i="6"/>
  <c r="V35" i="6"/>
  <c r="U35" i="6"/>
  <c r="I35" i="6"/>
  <c r="H35" i="6"/>
  <c r="G35" i="6"/>
  <c r="W34" i="6"/>
  <c r="V34" i="6"/>
  <c r="U34" i="6"/>
  <c r="I34" i="6"/>
  <c r="H34" i="6"/>
  <c r="G34" i="6"/>
  <c r="W33" i="6"/>
  <c r="V33" i="6"/>
  <c r="U33" i="6"/>
  <c r="I33" i="6"/>
  <c r="H33" i="6"/>
  <c r="G33" i="6"/>
  <c r="W32" i="6"/>
  <c r="V32" i="6"/>
  <c r="U32" i="6"/>
  <c r="I32" i="6"/>
  <c r="H32" i="6"/>
  <c r="G32" i="6"/>
  <c r="W31" i="6"/>
  <c r="V31" i="6"/>
  <c r="U31" i="6"/>
  <c r="I31" i="6"/>
  <c r="H31" i="6"/>
  <c r="G31" i="6"/>
  <c r="W30" i="6"/>
  <c r="V30" i="6"/>
  <c r="U30" i="6"/>
  <c r="I30" i="6"/>
  <c r="H30" i="6"/>
  <c r="G30" i="6"/>
  <c r="W29" i="6"/>
  <c r="V29" i="6"/>
  <c r="U29" i="6"/>
  <c r="I29" i="6"/>
  <c r="H29" i="6"/>
  <c r="G29" i="6"/>
  <c r="W28" i="6"/>
  <c r="V28" i="6"/>
  <c r="U28" i="6"/>
  <c r="I28" i="6"/>
  <c r="H28" i="6"/>
  <c r="G28" i="6"/>
  <c r="W27" i="6"/>
  <c r="V27" i="6"/>
  <c r="U27" i="6"/>
  <c r="I27" i="6"/>
  <c r="H27" i="6"/>
  <c r="G27" i="6"/>
  <c r="W26" i="6"/>
  <c r="V26" i="6"/>
  <c r="U26" i="6"/>
  <c r="I26" i="6"/>
  <c r="H26" i="6"/>
  <c r="G26" i="6"/>
  <c r="W25" i="6"/>
  <c r="V25" i="6"/>
  <c r="U25" i="6"/>
  <c r="I25" i="6"/>
  <c r="H25" i="6"/>
  <c r="G25" i="6"/>
  <c r="W24" i="6"/>
  <c r="V24" i="6"/>
  <c r="U24" i="6"/>
  <c r="I24" i="6"/>
  <c r="H24" i="6"/>
  <c r="G24" i="6"/>
  <c r="W23" i="6"/>
  <c r="V23" i="6"/>
  <c r="U23" i="6"/>
  <c r="I23" i="6"/>
  <c r="H23" i="6"/>
  <c r="G23" i="6"/>
  <c r="W22" i="6"/>
  <c r="V22" i="6"/>
  <c r="U22" i="6"/>
  <c r="I22" i="6"/>
  <c r="H22" i="6"/>
  <c r="G22" i="6"/>
  <c r="W21" i="6"/>
  <c r="V21" i="6"/>
  <c r="U21" i="6"/>
  <c r="I21" i="6"/>
  <c r="H21" i="6"/>
  <c r="G21" i="6"/>
  <c r="W20" i="6"/>
  <c r="V20" i="6"/>
  <c r="U20" i="6"/>
  <c r="I20" i="6"/>
  <c r="H20" i="6"/>
  <c r="G20" i="6"/>
  <c r="W19" i="6"/>
  <c r="V19" i="6"/>
  <c r="U19" i="6"/>
  <c r="I19" i="6"/>
  <c r="H19" i="6"/>
  <c r="G19" i="6"/>
  <c r="W18" i="6"/>
  <c r="V18" i="6"/>
  <c r="U18" i="6"/>
  <c r="I18" i="6"/>
  <c r="H18" i="6"/>
  <c r="G18" i="6"/>
  <c r="W17" i="6"/>
  <c r="V17" i="6"/>
  <c r="U17" i="6"/>
  <c r="I17" i="6"/>
  <c r="H17" i="6"/>
  <c r="G17" i="6"/>
  <c r="W16" i="6"/>
  <c r="V16" i="6"/>
  <c r="U16" i="6"/>
  <c r="I16" i="6"/>
  <c r="H16" i="6"/>
  <c r="G16" i="6"/>
  <c r="W15" i="6"/>
  <c r="V15" i="6"/>
  <c r="U15" i="6"/>
  <c r="I15" i="6"/>
  <c r="H15" i="6"/>
  <c r="G15" i="6"/>
  <c r="W14" i="6"/>
  <c r="V14" i="6"/>
  <c r="U14" i="6"/>
  <c r="I14" i="6"/>
  <c r="H14" i="6"/>
  <c r="G14" i="6"/>
  <c r="W13" i="6"/>
  <c r="V13" i="6"/>
  <c r="U13" i="6"/>
  <c r="I13" i="6"/>
  <c r="H13" i="6"/>
  <c r="G13" i="6"/>
  <c r="W12" i="6"/>
  <c r="V12" i="6"/>
  <c r="U12" i="6"/>
  <c r="I12" i="6"/>
  <c r="H12" i="6"/>
  <c r="G12" i="6"/>
  <c r="W11" i="6"/>
  <c r="V11" i="6"/>
  <c r="U11" i="6"/>
  <c r="I11" i="6"/>
  <c r="H11" i="6"/>
  <c r="G11" i="6"/>
  <c r="W10" i="6"/>
  <c r="V10" i="6"/>
  <c r="U10" i="6"/>
  <c r="I10" i="6"/>
  <c r="H10" i="6"/>
  <c r="G10" i="6"/>
  <c r="W9" i="6"/>
  <c r="V9" i="6"/>
  <c r="U9" i="6"/>
  <c r="I9" i="6"/>
  <c r="H9" i="6"/>
  <c r="G9" i="6"/>
  <c r="W8" i="6"/>
  <c r="V8" i="6"/>
  <c r="U8" i="6"/>
  <c r="I8" i="6"/>
  <c r="H8" i="6"/>
  <c r="G8" i="6"/>
  <c r="W7" i="6"/>
  <c r="V7" i="6"/>
  <c r="U7" i="6"/>
  <c r="I7" i="6"/>
  <c r="H7" i="6"/>
  <c r="G7" i="6"/>
  <c r="W6" i="6"/>
  <c r="V6" i="6"/>
  <c r="U6" i="6"/>
  <c r="I6" i="6"/>
  <c r="H6" i="6"/>
  <c r="G6" i="6"/>
  <c r="W5" i="6"/>
  <c r="V5" i="6"/>
  <c r="U5" i="6"/>
  <c r="I5" i="6"/>
  <c r="H5" i="6"/>
  <c r="G5" i="6"/>
  <c r="W4" i="6"/>
  <c r="V4" i="6"/>
  <c r="U4" i="6"/>
  <c r="I4" i="6"/>
  <c r="H4" i="6"/>
  <c r="G4" i="6"/>
  <c r="W3" i="6"/>
  <c r="V3" i="6"/>
  <c r="U3" i="6"/>
  <c r="I3" i="6"/>
  <c r="H3" i="6"/>
  <c r="G3" i="6"/>
  <c r="J10" i="1" l="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9" i="1"/>
  <c r="H10" i="1" l="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9" i="1"/>
  <c r="F10" i="1"/>
  <c r="F11"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9" i="1"/>
  <c r="E10" i="1"/>
  <c r="I10" i="1" s="1"/>
  <c r="K10" i="1" s="1"/>
  <c r="E11" i="1"/>
  <c r="E12" i="1"/>
  <c r="E13" i="1"/>
  <c r="E14" i="1"/>
  <c r="E15" i="1"/>
  <c r="E16" i="1"/>
  <c r="I16" i="1" s="1"/>
  <c r="K16" i="1" s="1"/>
  <c r="E17" i="1"/>
  <c r="I17" i="1" s="1"/>
  <c r="K17" i="1" s="1"/>
  <c r="E18" i="1"/>
  <c r="E19" i="1"/>
  <c r="E20" i="1"/>
  <c r="E21" i="1"/>
  <c r="E22" i="1"/>
  <c r="E23" i="1"/>
  <c r="E24" i="1"/>
  <c r="I24" i="1" s="1"/>
  <c r="K24" i="1" s="1"/>
  <c r="E25" i="1"/>
  <c r="I25" i="1" s="1"/>
  <c r="K25" i="1" s="1"/>
  <c r="E26" i="1"/>
  <c r="E27" i="1"/>
  <c r="E28" i="1"/>
  <c r="E29" i="1"/>
  <c r="E30" i="1"/>
  <c r="E31" i="1"/>
  <c r="E32" i="1"/>
  <c r="I32" i="1" s="1"/>
  <c r="K32" i="1" s="1"/>
  <c r="E33" i="1"/>
  <c r="I33" i="1" s="1"/>
  <c r="K33" i="1" s="1"/>
  <c r="E34" i="1"/>
  <c r="E35" i="1"/>
  <c r="E36" i="1"/>
  <c r="E37" i="1"/>
  <c r="E38" i="1"/>
  <c r="E39" i="1"/>
  <c r="E40" i="1"/>
  <c r="E41" i="1"/>
  <c r="E42" i="1"/>
  <c r="E43" i="1"/>
  <c r="E44" i="1"/>
  <c r="E45" i="1"/>
  <c r="E46" i="1"/>
  <c r="E47" i="1"/>
  <c r="E48" i="1"/>
  <c r="I48" i="1" s="1"/>
  <c r="K48" i="1" s="1"/>
  <c r="E49" i="1"/>
  <c r="I49" i="1" s="1"/>
  <c r="K49" i="1" s="1"/>
  <c r="E50" i="1"/>
  <c r="E51" i="1"/>
  <c r="E52" i="1"/>
  <c r="E53" i="1"/>
  <c r="E54" i="1"/>
  <c r="E55" i="1"/>
  <c r="E56" i="1"/>
  <c r="I56" i="1" s="1"/>
  <c r="K56" i="1" s="1"/>
  <c r="E57" i="1"/>
  <c r="I57" i="1" s="1"/>
  <c r="K57" i="1" s="1"/>
  <c r="E58" i="1"/>
  <c r="E59" i="1"/>
  <c r="E60" i="1"/>
  <c r="E61" i="1"/>
  <c r="E62" i="1"/>
  <c r="E63" i="1"/>
  <c r="I63" i="1" s="1"/>
  <c r="K63" i="1" s="1"/>
  <c r="E64" i="1"/>
  <c r="I64" i="1" s="1"/>
  <c r="K64" i="1" s="1"/>
  <c r="E65" i="1"/>
  <c r="E66" i="1"/>
  <c r="E67" i="1"/>
  <c r="E68" i="1"/>
  <c r="E69" i="1"/>
  <c r="E70" i="1"/>
  <c r="E71" i="1"/>
  <c r="I71" i="1" s="1"/>
  <c r="K71" i="1" s="1"/>
  <c r="E72" i="1"/>
  <c r="I72" i="1" s="1"/>
  <c r="K72" i="1" s="1"/>
  <c r="E73" i="1"/>
  <c r="E74" i="1"/>
  <c r="E75" i="1"/>
  <c r="E76" i="1"/>
  <c r="E77" i="1"/>
  <c r="E78" i="1"/>
  <c r="E79" i="1"/>
  <c r="E80" i="1"/>
  <c r="A50" i="1"/>
  <c r="A51" i="1"/>
  <c r="A52" i="1"/>
  <c r="A53" i="1"/>
  <c r="A59" i="1"/>
  <c r="A61" i="1"/>
  <c r="A68" i="1"/>
  <c r="A69" i="1"/>
  <c r="A74" i="1"/>
  <c r="A75" i="1"/>
  <c r="A76" i="1"/>
  <c r="A77" i="1"/>
  <c r="A78" i="1"/>
  <c r="I55" i="1" l="1"/>
  <c r="K55" i="1" s="1"/>
  <c r="I47" i="1"/>
  <c r="K47" i="1" s="1"/>
  <c r="I39" i="1"/>
  <c r="I31" i="1"/>
  <c r="K31" i="1" s="1"/>
  <c r="I23" i="1"/>
  <c r="K23" i="1" s="1"/>
  <c r="I38" i="1"/>
  <c r="K38" i="1" s="1"/>
  <c r="I30" i="1"/>
  <c r="K30" i="1" s="1"/>
  <c r="I22" i="1"/>
  <c r="K22" i="1" s="1"/>
  <c r="I15" i="1"/>
  <c r="K15" i="1" s="1"/>
  <c r="I78" i="1"/>
  <c r="K78" i="1" s="1"/>
  <c r="I70" i="1"/>
  <c r="K70" i="1" s="1"/>
  <c r="I29" i="1"/>
  <c r="K29" i="1" s="1"/>
  <c r="I21" i="1"/>
  <c r="K21" i="1" s="1"/>
  <c r="I14" i="1"/>
  <c r="K14" i="1" s="1"/>
  <c r="I79" i="1"/>
  <c r="K79" i="1" s="1"/>
  <c r="I73" i="1"/>
  <c r="K73" i="1" s="1"/>
  <c r="I65" i="1"/>
  <c r="K65" i="1" s="1"/>
  <c r="I58" i="1"/>
  <c r="K58" i="1" s="1"/>
  <c r="I50" i="1"/>
  <c r="I34" i="1"/>
  <c r="K34" i="1" s="1"/>
  <c r="I26" i="1"/>
  <c r="K26" i="1" s="1"/>
  <c r="I18" i="1"/>
  <c r="K18" i="1" s="1"/>
  <c r="I11" i="1"/>
  <c r="K11" i="1" s="1"/>
  <c r="I42" i="1"/>
  <c r="K42" i="1" s="1"/>
  <c r="I41" i="1"/>
  <c r="K41" i="1" s="1"/>
  <c r="I40" i="1"/>
  <c r="K40" i="1" s="1"/>
  <c r="I77" i="1"/>
  <c r="K77" i="1" s="1"/>
  <c r="I69" i="1"/>
  <c r="K69" i="1" s="1"/>
  <c r="I62" i="1"/>
  <c r="K62" i="1" s="1"/>
  <c r="I54" i="1"/>
  <c r="K54" i="1" s="1"/>
  <c r="I46" i="1"/>
  <c r="K46" i="1" s="1"/>
  <c r="I76" i="1"/>
  <c r="K76" i="1" s="1"/>
  <c r="I68" i="1"/>
  <c r="K68" i="1" s="1"/>
  <c r="I61" i="1"/>
  <c r="K61" i="1" s="1"/>
  <c r="I53" i="1"/>
  <c r="K53" i="1" s="1"/>
  <c r="I45" i="1"/>
  <c r="K45" i="1" s="1"/>
  <c r="I37" i="1"/>
  <c r="K37" i="1" s="1"/>
  <c r="I75" i="1"/>
  <c r="K75" i="1" s="1"/>
  <c r="I67" i="1"/>
  <c r="K67" i="1" s="1"/>
  <c r="I60" i="1"/>
  <c r="K60" i="1" s="1"/>
  <c r="I52" i="1"/>
  <c r="K52" i="1" s="1"/>
  <c r="I44" i="1"/>
  <c r="K44" i="1" s="1"/>
  <c r="I36" i="1"/>
  <c r="K36" i="1" s="1"/>
  <c r="I28" i="1"/>
  <c r="I20" i="1"/>
  <c r="K20" i="1" s="1"/>
  <c r="I13" i="1"/>
  <c r="K13" i="1" s="1"/>
  <c r="I80" i="1"/>
  <c r="K80" i="1" s="1"/>
  <c r="I74" i="1"/>
  <c r="K74" i="1" s="1"/>
  <c r="I66" i="1"/>
  <c r="K66" i="1" s="1"/>
  <c r="I59" i="1"/>
  <c r="K59" i="1" s="1"/>
  <c r="I51" i="1"/>
  <c r="K51" i="1" s="1"/>
  <c r="I43" i="1"/>
  <c r="K43" i="1" s="1"/>
  <c r="I35" i="1"/>
  <c r="K35" i="1" s="1"/>
  <c r="I27" i="1"/>
  <c r="K27" i="1" s="1"/>
  <c r="I19" i="1"/>
  <c r="K19" i="1" s="1"/>
  <c r="I12" i="1"/>
  <c r="K12" i="1" s="1"/>
  <c r="I9" i="1"/>
  <c r="Q81" i="3"/>
  <c r="P81" i="3"/>
  <c r="Q80" i="3"/>
  <c r="P80" i="3"/>
  <c r="Q79" i="3"/>
  <c r="P79" i="3"/>
  <c r="Q78" i="3"/>
  <c r="P78" i="3"/>
  <c r="Q77" i="3"/>
  <c r="P77" i="3"/>
  <c r="Q76" i="3"/>
  <c r="P76" i="3"/>
  <c r="Q75" i="3"/>
  <c r="P75" i="3"/>
  <c r="Q74" i="3"/>
  <c r="P74" i="3"/>
  <c r="Q73" i="3"/>
  <c r="P73" i="3"/>
  <c r="Q72" i="3"/>
  <c r="P72" i="3"/>
  <c r="Q71" i="3"/>
  <c r="P71" i="3"/>
  <c r="Q70" i="3"/>
  <c r="P70" i="3"/>
  <c r="Q69" i="3"/>
  <c r="P69" i="3"/>
  <c r="Q68" i="3"/>
  <c r="P68" i="3"/>
  <c r="Q67" i="3"/>
  <c r="P67" i="3"/>
  <c r="Q66" i="3"/>
  <c r="P66" i="3"/>
  <c r="Q65" i="3"/>
  <c r="P65" i="3"/>
  <c r="Q64" i="3"/>
  <c r="P64" i="3"/>
  <c r="Q63" i="3"/>
  <c r="P63" i="3"/>
  <c r="Q62" i="3"/>
  <c r="P62" i="3"/>
  <c r="Q61" i="3"/>
  <c r="P61" i="3"/>
  <c r="Q60" i="3"/>
  <c r="P60" i="3"/>
  <c r="Q59" i="3"/>
  <c r="P59" i="3"/>
  <c r="Q58" i="3"/>
  <c r="P58" i="3"/>
  <c r="Q57" i="3"/>
  <c r="P57" i="3"/>
  <c r="Q56" i="3"/>
  <c r="P56" i="3"/>
  <c r="Q55" i="3"/>
  <c r="P55" i="3"/>
  <c r="Q54" i="3"/>
  <c r="P54" i="3"/>
  <c r="Q53" i="3"/>
  <c r="P53" i="3"/>
  <c r="Q52" i="3"/>
  <c r="P52" i="3"/>
  <c r="Q51" i="3"/>
  <c r="P51" i="3"/>
  <c r="Q50" i="3"/>
  <c r="P50" i="3"/>
  <c r="Q49" i="3"/>
  <c r="P49" i="3"/>
  <c r="Q48" i="3"/>
  <c r="P48" i="3"/>
  <c r="Q47" i="3"/>
  <c r="P47" i="3"/>
  <c r="Q46" i="3"/>
  <c r="P46" i="3"/>
  <c r="Q45" i="3"/>
  <c r="P45" i="3"/>
  <c r="Q44" i="3"/>
  <c r="P44" i="3"/>
  <c r="Q43" i="3"/>
  <c r="P43" i="3"/>
  <c r="Q42" i="3"/>
  <c r="P42" i="3"/>
  <c r="Q41" i="3"/>
  <c r="P41" i="3"/>
  <c r="Q40" i="3"/>
  <c r="P40" i="3"/>
  <c r="Q39" i="3"/>
  <c r="P39" i="3"/>
  <c r="Q38" i="3"/>
  <c r="P38" i="3"/>
  <c r="Q37" i="3"/>
  <c r="P37" i="3"/>
  <c r="Q36" i="3"/>
  <c r="P36" i="3"/>
  <c r="Q35" i="3"/>
  <c r="P35" i="3"/>
  <c r="Q34" i="3"/>
  <c r="P34" i="3"/>
  <c r="Q33" i="3"/>
  <c r="P33" i="3"/>
  <c r="Q32" i="3"/>
  <c r="P32" i="3"/>
  <c r="Q31" i="3"/>
  <c r="P31" i="3"/>
  <c r="Q30" i="3"/>
  <c r="P30" i="3"/>
  <c r="Q29" i="3"/>
  <c r="P29" i="3"/>
  <c r="Q28" i="3"/>
  <c r="P28" i="3"/>
  <c r="Q27" i="3"/>
  <c r="P27" i="3"/>
  <c r="Q26" i="3"/>
  <c r="P26" i="3"/>
  <c r="Q25" i="3"/>
  <c r="P25" i="3"/>
  <c r="Q24" i="3"/>
  <c r="P24" i="3"/>
  <c r="Q23" i="3"/>
  <c r="P23" i="3"/>
  <c r="Q22" i="3"/>
  <c r="P22" i="3"/>
  <c r="Q21" i="3"/>
  <c r="P21" i="3"/>
  <c r="Q20" i="3"/>
  <c r="P20" i="3"/>
  <c r="Q19" i="3"/>
  <c r="P19" i="3"/>
  <c r="Q18" i="3"/>
  <c r="P18" i="3"/>
  <c r="Q17" i="3"/>
  <c r="P17" i="3"/>
  <c r="Q16" i="3"/>
  <c r="P16" i="3"/>
  <c r="Q15" i="3"/>
  <c r="P15" i="3"/>
  <c r="Q14" i="3"/>
  <c r="P14" i="3"/>
  <c r="Q13" i="3"/>
  <c r="P13" i="3"/>
  <c r="Q12" i="3"/>
  <c r="P12" i="3"/>
  <c r="Q11" i="3"/>
  <c r="P11" i="3"/>
  <c r="Q10" i="3"/>
  <c r="P10" i="3"/>
  <c r="Q9" i="3"/>
  <c r="P9" i="3"/>
  <c r="Q8" i="3"/>
  <c r="P8" i="3"/>
  <c r="Q7" i="3"/>
  <c r="P7" i="3"/>
  <c r="Q6" i="3"/>
  <c r="P6" i="3"/>
  <c r="Q5" i="3"/>
  <c r="P5" i="3"/>
  <c r="Q4" i="3"/>
  <c r="P4" i="3"/>
  <c r="Q3" i="3"/>
  <c r="P3" i="3"/>
  <c r="Q2" i="3"/>
  <c r="P2" i="3"/>
  <c r="X4" i="5" l="1"/>
  <c r="Y4" i="5" s="1"/>
  <c r="K28" i="1"/>
  <c r="X5" i="5"/>
  <c r="Y5" i="5" s="1"/>
  <c r="K50" i="1"/>
  <c r="X2" i="5"/>
  <c r="Y2" i="5" s="1"/>
  <c r="K39" i="1"/>
  <c r="X3" i="5"/>
  <c r="Y3" i="5" s="1"/>
  <c r="K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J1" authorId="0" shapeId="0" xr:uid="{FE4CE2DC-99AB-451F-9E57-58C9051E1FB5}">
      <text>
        <r>
          <rPr>
            <sz val="9"/>
            <color indexed="81"/>
            <rFont val="Tahoma"/>
            <family val="2"/>
          </rPr>
          <t xml:space="preserve">"FRDS" = a "Fixed Rate Distribution Series" as defined by the relevant prospectus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M2" authorId="0" shapeId="0" xr:uid="{6555EA5B-B905-41AE-901F-A818D7025903}">
      <text>
        <r>
          <rPr>
            <b/>
            <sz val="9"/>
            <color indexed="81"/>
            <rFont val="Tahoma"/>
            <family val="2"/>
          </rPr>
          <t>Author:</t>
        </r>
        <r>
          <rPr>
            <sz val="9"/>
            <color indexed="81"/>
            <rFont val="Tahoma"/>
            <family val="2"/>
          </rPr>
          <t xml:space="preserve">
This column is not referenced by any other formula in the workbook. However, it is retained for reference purposes.</t>
        </r>
      </text>
    </comment>
  </commentList>
</comments>
</file>

<file path=xl/sharedStrings.xml><?xml version="1.0" encoding="utf-8"?>
<sst xmlns="http://schemas.openxmlformats.org/spreadsheetml/2006/main" count="1747" uniqueCount="380">
  <si>
    <t>Fund Code</t>
  </si>
  <si>
    <t>Canadian Dividends</t>
  </si>
  <si>
    <t>Capital Gains</t>
  </si>
  <si>
    <t>Return of Capital</t>
  </si>
  <si>
    <t>Total Distribution</t>
  </si>
  <si>
    <t>legal series</t>
  </si>
  <si>
    <t>W360 series</t>
  </si>
  <si>
    <t>Fund code</t>
  </si>
  <si>
    <t>as % of NAV</t>
  </si>
  <si>
    <t xml:space="preserve">series ID </t>
  </si>
  <si>
    <t>Company</t>
  </si>
  <si>
    <t>Launch Date</t>
  </si>
  <si>
    <t>closure date</t>
  </si>
  <si>
    <t>fund ID</t>
  </si>
  <si>
    <t>fund name</t>
  </si>
  <si>
    <t>Series (W360 &amp; SAS)</t>
  </si>
  <si>
    <t>Legal series</t>
  </si>
  <si>
    <t>distribution frequency</t>
  </si>
  <si>
    <t>FRDS</t>
  </si>
  <si>
    <t>distribution rate (%)</t>
  </si>
  <si>
    <t>SAS portfolio xref</t>
  </si>
  <si>
    <t>SAS master fund code</t>
  </si>
  <si>
    <t>merger related</t>
  </si>
  <si>
    <t>PVAT changes?</t>
  </si>
  <si>
    <t>T5</t>
  </si>
  <si>
    <t>M</t>
  </si>
  <si>
    <t>Cont series</t>
  </si>
  <si>
    <t>T8</t>
  </si>
  <si>
    <t>F</t>
  </si>
  <si>
    <t>A</t>
  </si>
  <si>
    <t>F5</t>
  </si>
  <si>
    <t>Q</t>
  </si>
  <si>
    <t>R</t>
  </si>
  <si>
    <t>I</t>
  </si>
  <si>
    <t>S</t>
  </si>
  <si>
    <t>GA</t>
  </si>
  <si>
    <t>GF</t>
  </si>
  <si>
    <t>F8</t>
  </si>
  <si>
    <t>FALSE</t>
  </si>
  <si>
    <t/>
  </si>
  <si>
    <t>Term series</t>
  </si>
  <si>
    <t>Fund Number</t>
  </si>
  <si>
    <t>Int Bk FA No.</t>
  </si>
  <si>
    <t>Interest Income</t>
  </si>
  <si>
    <t>Div Book FA No.</t>
  </si>
  <si>
    <t>CG FA  Bk No.</t>
  </si>
  <si>
    <t>ROC FA Bk No.</t>
  </si>
  <si>
    <t>Column1</t>
  </si>
  <si>
    <t>distribution indicator</t>
  </si>
  <si>
    <t>regular</t>
  </si>
  <si>
    <t>per dist temp</t>
  </si>
  <si>
    <t>CAD</t>
  </si>
  <si>
    <t>series ID</t>
  </si>
  <si>
    <t>index of fund ID in Funds table</t>
  </si>
  <si>
    <t>treat current period end as tax year end</t>
  </si>
  <si>
    <t>series</t>
  </si>
  <si>
    <t>fund allocates taxable amounts at this frequency</t>
  </si>
  <si>
    <t>may be allocated taxable amounts this period (default)</t>
  </si>
  <si>
    <t>may be allocated taxable amounts this period (override)</t>
  </si>
  <si>
    <t>may be allocated taxable amounts this period</t>
  </si>
  <si>
    <t>may distribute this period</t>
  </si>
  <si>
    <t>fixed monthly distribution per unit</t>
  </si>
  <si>
    <t>NAV</t>
  </si>
  <si>
    <t>units outstanding</t>
  </si>
  <si>
    <t>NAVPU</t>
  </si>
  <si>
    <t>share of fund NAV</t>
  </si>
  <si>
    <t>average NAV</t>
  </si>
  <si>
    <t>days in average NAV</t>
  </si>
  <si>
    <t>series-level expenses in GL as of current period end (A)</t>
  </si>
  <si>
    <t>series-level expenses in GL as of prior financial year end (B)</t>
  </si>
  <si>
    <t>series-level expenses in GL as of prior tax year end (C)</t>
  </si>
  <si>
    <t>series-level expenses since prior allocation date</t>
  </si>
  <si>
    <t>serles-level expense rate for current tax year, multiplied by NAV</t>
  </si>
  <si>
    <t>series-level expenses since prior allocation date, rescaled</t>
  </si>
  <si>
    <t>distributions of taxable amounts in GL as of current period end (A)</t>
  </si>
  <si>
    <t>distributions of taxable amounts in GL as of prior financial year end (B)</t>
  </si>
  <si>
    <t>distributions of taxable amounts in GL as of prior tax year end (C)</t>
  </si>
  <si>
    <t>distributions of taxable amounts in GL from December 16 to January 3 (D)</t>
  </si>
  <si>
    <t>distributions of taxable amounts in current tax year, as of current period end (A + B? - C - D)</t>
  </si>
  <si>
    <t>distributions of ROC in GL as of prior period end (A)</t>
  </si>
  <si>
    <t>distributions of ROC in GL as of prior financial year end (B)</t>
  </si>
  <si>
    <t>distributions of ROC in GL as of prior tax year end (C)</t>
  </si>
  <si>
    <t>distributions of ROC in GL from December 16 to January 3 (D)</t>
  </si>
  <si>
    <t>distributions of ROC in current tax year, as of current period end (A + B? - C - D)</t>
  </si>
  <si>
    <t>taxable amount allocated since prior allocation date</t>
  </si>
  <si>
    <t>prior period yield carried in</t>
  </si>
  <si>
    <t>taxable amount allocated but not yet distributed (unrescaled)</t>
  </si>
  <si>
    <t>capital gains gross up</t>
  </si>
  <si>
    <t>taxable amount allocated but not yet distributed including capital gains (unrescaled)</t>
  </si>
  <si>
    <t>taxable amount allocated but not yet distributed</t>
  </si>
  <si>
    <t>taxable amount to distribute in current period (pre-adjustment)</t>
  </si>
  <si>
    <t>manual adjustment to taxable amount to distribute in current period</t>
  </si>
  <si>
    <t>taxable amount allocated but not distributed</t>
  </si>
  <si>
    <t>current period yield carried out</t>
  </si>
  <si>
    <t>income component of current period distribution</t>
  </si>
  <si>
    <t>Canadian dividend component of current period distribution</t>
  </si>
  <si>
    <t>capital gain component of current period distribution</t>
  </si>
  <si>
    <t>ROC component of current period distribution</t>
  </si>
  <si>
    <t>income per unit</t>
  </si>
  <si>
    <t>Canadian dividend per unit</t>
  </si>
  <si>
    <t>capital gain per unit</t>
  </si>
  <si>
    <t>ROC per unit</t>
  </si>
  <si>
    <t>distribution per unit</t>
  </si>
  <si>
    <t>distribution per unit less sum of components per unit</t>
  </si>
  <si>
    <t>income</t>
  </si>
  <si>
    <t>Canadian dividend</t>
  </si>
  <si>
    <t>capital gain</t>
  </si>
  <si>
    <t>ROC</t>
  </si>
  <si>
    <t>distribution</t>
  </si>
  <si>
    <t>serles-level expense rate for current tax year</t>
  </si>
  <si>
    <t>MER</t>
  </si>
  <si>
    <t>Yield</t>
  </si>
  <si>
    <t>Year end</t>
  </si>
  <si>
    <t>Column2</t>
  </si>
  <si>
    <t>Column3</t>
  </si>
  <si>
    <t>Column4</t>
  </si>
  <si>
    <t>NAV - Formulated (N) -&gt; Record Date NAV</t>
  </si>
  <si>
    <t>units outstanding - Formulated (O) - Record Date Units</t>
  </si>
  <si>
    <t>NAVPU - Formulated (P)</t>
  </si>
  <si>
    <t>share of fund NAV - Formulated (Q)</t>
  </si>
  <si>
    <t>average NAV -&gt; Link to Col (R)</t>
  </si>
  <si>
    <t>series-level expenses since prior allocation date - Formulated (Z)</t>
  </si>
  <si>
    <t>serles-level expense rate for current tax year, multiplied by NAV - Formulated (AA)</t>
  </si>
  <si>
    <t>series-level expenses since prior allocation date, rescaled - Formulated (AB)</t>
  </si>
  <si>
    <t>distributions of taxable amounts in GL as of current period end (A) -&gt; Link to Col (AC)</t>
  </si>
  <si>
    <t>distributions of taxable amounts in GL as of prior financial year end (B) -&gt; Link to Col (AD)</t>
  </si>
  <si>
    <t>distributions of taxable amounts in GL as of prior tax year end © -&gt; Link to Col (AE)</t>
  </si>
  <si>
    <t>distributions of taxable amounts in GL from December 16 to January 3 (D) -&gt; Link to Col (AF)</t>
  </si>
  <si>
    <t>distributions of taxable amounts in current tax year, as of current period end (A + B? - C - D) - Formulated (AG)</t>
  </si>
  <si>
    <t>distributions of ROC in GL as of prior period end (A) -&gt; Link to Col (AH)</t>
  </si>
  <si>
    <t>distributions of ROC in GL as of prior financial year end (B) -&gt; Link to Col (AI)</t>
  </si>
  <si>
    <t>distributions of ROC in GL as of prior tax year end © -&gt; Link to Col (AJ)</t>
  </si>
  <si>
    <t>distributions of ROC in GL from December 16 to January 3 (D) -&gt; Link to Col (AK)</t>
  </si>
  <si>
    <t>distributions of ROC in current tax year, as of current period end (A + B? - C - D) - Formulated (AL)</t>
  </si>
  <si>
    <t>taxable amount allocated since prior allocation date - Formulated (AM)</t>
  </si>
  <si>
    <t>prior period yield carried in -&gt; Link to Col (AN)</t>
  </si>
  <si>
    <t>taxable amount allocated but not yet distributed (unrescaled) - Formulated (AO)</t>
  </si>
  <si>
    <t>capital gains gross up - Formulated (AP)</t>
  </si>
  <si>
    <t>taxable amount allocated but not yet distributed including capital gains (unrescaled) - Formulated (AQ)</t>
  </si>
  <si>
    <t>taxable amount allocated but not yet distributed - Formulated (AR)</t>
  </si>
  <si>
    <t>taxable amount to distribute in current period (pre-adjustment) - Formulated (AS)</t>
  </si>
  <si>
    <t>manual adjustment to taxable amount to distribute in current period -&gt; Link to Col (AT)</t>
  </si>
  <si>
    <t>taxable amount allocated but not distributed - Formulated (AV)</t>
  </si>
  <si>
    <t>current period yield carried out - Formulated (AW)</t>
  </si>
  <si>
    <t>income component of current period distribution - Formulated (AX)</t>
  </si>
  <si>
    <t>Canadian dividend component of current period distribution - Formulated (AY)</t>
  </si>
  <si>
    <t>capital gain component of current period distribution - Formulated (AZ)</t>
  </si>
  <si>
    <t>ROC component of current period distribution - Formulated (BA)</t>
  </si>
  <si>
    <t>income per unit - Formulated (BB)</t>
  </si>
  <si>
    <t>Canadian dividend per unit - Formulated (BC)</t>
  </si>
  <si>
    <t>capital gain per unit - Formulated (BD)</t>
  </si>
  <si>
    <t>ROC per unit - Formulated (BE)</t>
  </si>
  <si>
    <t>distribution per unit - Formulated (BF)</t>
  </si>
  <si>
    <t>distribution per unit less sum of components per unit - Formulated (BG)</t>
  </si>
  <si>
    <t>income - Formulated (BH)</t>
  </si>
  <si>
    <t>Canadian dividend - Formulated (BI)</t>
  </si>
  <si>
    <t>capital gain - Formulated (BJ)</t>
  </si>
  <si>
    <t>ROC - Formulated (BK)</t>
  </si>
  <si>
    <t>serles-level expense rate for current tax year - Formulated (BM)</t>
  </si>
  <si>
    <t>MER -&gt; Link to Col(BN)</t>
  </si>
  <si>
    <t>Yield - Formulated (BO)</t>
  </si>
  <si>
    <t>Year end - Formulated (BP)</t>
  </si>
  <si>
    <t>Series tab</t>
  </si>
  <si>
    <t>From left</t>
  </si>
  <si>
    <t>interest</t>
  </si>
  <si>
    <t>Divd</t>
  </si>
  <si>
    <t>Capital gain</t>
  </si>
  <si>
    <t>Total</t>
  </si>
  <si>
    <t>Check on int</t>
  </si>
  <si>
    <t>Check on divd</t>
  </si>
  <si>
    <t>Check on CG</t>
  </si>
  <si>
    <t>If included in two tabs</t>
  </si>
  <si>
    <t>Terminate date</t>
  </si>
  <si>
    <t>Int check</t>
  </si>
  <si>
    <t>Divd check</t>
  </si>
  <si>
    <t>CG check</t>
  </si>
  <si>
    <t>CHECK</t>
  </si>
  <si>
    <t>No</t>
  </si>
  <si>
    <t>Yes</t>
  </si>
  <si>
    <t>From highlighted tab</t>
  </si>
  <si>
    <t>3218A</t>
  </si>
  <si>
    <t>Mackenzie Cundill Value Fund II</t>
  </si>
  <si>
    <t>3218B</t>
  </si>
  <si>
    <t>B</t>
  </si>
  <si>
    <t>3218D</t>
  </si>
  <si>
    <t>D</t>
  </si>
  <si>
    <t>3218F</t>
  </si>
  <si>
    <t>3218F5</t>
  </si>
  <si>
    <t>TRUE</t>
  </si>
  <si>
    <t>5</t>
  </si>
  <si>
    <t>3218F8</t>
  </si>
  <si>
    <t>8</t>
  </si>
  <si>
    <t>3218I</t>
  </si>
  <si>
    <t>3218J</t>
  </si>
  <si>
    <t>J</t>
  </si>
  <si>
    <t>3218O</t>
  </si>
  <si>
    <t>O</t>
  </si>
  <si>
    <t>3218P5</t>
  </si>
  <si>
    <t>P5</t>
  </si>
  <si>
    <t>PWFB5</t>
  </si>
  <si>
    <t>3218PV</t>
  </si>
  <si>
    <t>PV</t>
  </si>
  <si>
    <t>PWFB</t>
  </si>
  <si>
    <t>3218IS</t>
  </si>
  <si>
    <t>IS</t>
  </si>
  <si>
    <t>Investor Series</t>
  </si>
  <si>
    <t>3218T5</t>
  </si>
  <si>
    <t>3218T8</t>
  </si>
  <si>
    <t>3218V</t>
  </si>
  <si>
    <t>V</t>
  </si>
  <si>
    <t>FB</t>
  </si>
  <si>
    <t>3218X</t>
  </si>
  <si>
    <t>X</t>
  </si>
  <si>
    <t>PWX</t>
  </si>
  <si>
    <t>3218Y</t>
  </si>
  <si>
    <t>Y</t>
  </si>
  <si>
    <t>PW</t>
  </si>
  <si>
    <t>3218Y5</t>
  </si>
  <si>
    <t>Y5</t>
  </si>
  <si>
    <t>PWT5</t>
  </si>
  <si>
    <t>3218Y8</t>
  </si>
  <si>
    <t>Y8</t>
  </si>
  <si>
    <t>PWT8</t>
  </si>
  <si>
    <t>3218AR</t>
  </si>
  <si>
    <t>AR</t>
  </si>
  <si>
    <t>Unitrax series</t>
  </si>
  <si>
    <t>3219A</t>
  </si>
  <si>
    <t>Mackenzie GQE Emerging Markets Fund II</t>
  </si>
  <si>
    <t>3219D</t>
  </si>
  <si>
    <t>3219F</t>
  </si>
  <si>
    <t>3219I</t>
  </si>
  <si>
    <t>3219J</t>
  </si>
  <si>
    <t>3219M</t>
  </si>
  <si>
    <t>3219O</t>
  </si>
  <si>
    <t>3219PV</t>
  </si>
  <si>
    <t>3219U</t>
  </si>
  <si>
    <t>U</t>
  </si>
  <si>
    <t>3219X</t>
  </si>
  <si>
    <t>3219Y</t>
  </si>
  <si>
    <t>5501A</t>
  </si>
  <si>
    <t>Mackenzie GQE Emerging Markets Fund</t>
  </si>
  <si>
    <t>5501AR</t>
  </si>
  <si>
    <t>5501D</t>
  </si>
  <si>
    <t>5501F</t>
  </si>
  <si>
    <t>5501O</t>
  </si>
  <si>
    <t>5501PV</t>
  </si>
  <si>
    <t>5501R</t>
  </si>
  <si>
    <t>5501S</t>
  </si>
  <si>
    <t>5501V</t>
  </si>
  <si>
    <t>5501X</t>
  </si>
  <si>
    <t>5501Y</t>
  </si>
  <si>
    <t>736A</t>
  </si>
  <si>
    <t>Mackenzie Cundill Value Fund</t>
  </si>
  <si>
    <t>736AG</t>
  </si>
  <si>
    <t>AG</t>
  </si>
  <si>
    <t>736AR</t>
  </si>
  <si>
    <t>736B</t>
  </si>
  <si>
    <t>736D</t>
  </si>
  <si>
    <t>736F</t>
  </si>
  <si>
    <t>736F6</t>
  </si>
  <si>
    <t>F6</t>
  </si>
  <si>
    <t>736F8</t>
  </si>
  <si>
    <t>736G</t>
  </si>
  <si>
    <t>G</t>
  </si>
  <si>
    <t>736GA</t>
  </si>
  <si>
    <t>736GF</t>
  </si>
  <si>
    <t>736GL</t>
  </si>
  <si>
    <t>GL</t>
  </si>
  <si>
    <t>GLB</t>
  </si>
  <si>
    <t>736I</t>
  </si>
  <si>
    <t>736J</t>
  </si>
  <si>
    <t>736O</t>
  </si>
  <si>
    <t>736O6</t>
  </si>
  <si>
    <t>O6</t>
  </si>
  <si>
    <t>O5</t>
  </si>
  <si>
    <t>736P5</t>
  </si>
  <si>
    <t>736PV</t>
  </si>
  <si>
    <t>736R</t>
  </si>
  <si>
    <t>736T6</t>
  </si>
  <si>
    <t>T6</t>
  </si>
  <si>
    <t>736T8</t>
  </si>
  <si>
    <t>736V</t>
  </si>
  <si>
    <t>736V5</t>
  </si>
  <si>
    <t>V5</t>
  </si>
  <si>
    <t>FB5</t>
  </si>
  <si>
    <t>736X</t>
  </si>
  <si>
    <t>736X8</t>
  </si>
  <si>
    <t>X8</t>
  </si>
  <si>
    <t>PWX8</t>
  </si>
  <si>
    <t>736Y</t>
  </si>
  <si>
    <t>736Y6</t>
  </si>
  <si>
    <t>Y6</t>
  </si>
  <si>
    <t>736Y8</t>
  </si>
  <si>
    <t>736PR</t>
  </si>
  <si>
    <t>PR</t>
  </si>
  <si>
    <t>PWR</t>
  </si>
  <si>
    <t>5501Q</t>
  </si>
  <si>
    <t>5501PR</t>
  </si>
  <si>
    <t>5501UM</t>
  </si>
  <si>
    <t>UM</t>
  </si>
  <si>
    <t>gross income since prior allocation date</t>
  </si>
  <si>
    <t>series-level expenses for current tax year (A + B? - C)</t>
  </si>
  <si>
    <t>series-level expenses as of prior allocation date</t>
  </si>
  <si>
    <t>taxable amount to distribute in current period</t>
  </si>
  <si>
    <t>3218PWFB5</t>
  </si>
  <si>
    <t>3218PWFB</t>
  </si>
  <si>
    <t>3218Investor Series</t>
  </si>
  <si>
    <t>3218FB</t>
  </si>
  <si>
    <t>3218PWX</t>
  </si>
  <si>
    <t>3218PW</t>
  </si>
  <si>
    <t>3218PWT5</t>
  </si>
  <si>
    <t>3218PWT8</t>
  </si>
  <si>
    <t>3218M</t>
  </si>
  <si>
    <t>3219PWFB</t>
  </si>
  <si>
    <t>3219PWX</t>
  </si>
  <si>
    <t>3219PW</t>
  </si>
  <si>
    <t>3219AR</t>
  </si>
  <si>
    <t>5501FB</t>
  </si>
  <si>
    <t>5501PWX</t>
  </si>
  <si>
    <t>5501PW</t>
  </si>
  <si>
    <t>5501AG</t>
  </si>
  <si>
    <t>5501B</t>
  </si>
  <si>
    <t>736F5</t>
  </si>
  <si>
    <t>736GLB</t>
  </si>
  <si>
    <t>736O5</t>
  </si>
  <si>
    <t>736PWFB5</t>
  </si>
  <si>
    <t>736PWFB</t>
  </si>
  <si>
    <t>736FB</t>
  </si>
  <si>
    <t>736FB5</t>
  </si>
  <si>
    <t>736PWX</t>
  </si>
  <si>
    <t>736PWX8</t>
  </si>
  <si>
    <t>736PW</t>
  </si>
  <si>
    <t>736PWT5</t>
  </si>
  <si>
    <t>736PWT8</t>
  </si>
  <si>
    <t>736PWR</t>
  </si>
  <si>
    <t>736Investor Series</t>
  </si>
  <si>
    <t>736Q</t>
  </si>
  <si>
    <t>736UM</t>
  </si>
  <si>
    <t>5501</t>
  </si>
  <si>
    <t>days in average NAV -&gt; Link to Col (S)</t>
  </si>
  <si>
    <t>gross income since prior allocation date - Formulated (T)</t>
  </si>
  <si>
    <t>series-level expenses in GL as of current period end (A) -&gt; Link to Col (U)</t>
  </si>
  <si>
    <t>series-level expenses in GL as of prior financial year end (B) -&gt; Link to Col (V)</t>
  </si>
  <si>
    <t>series-level expenses in GL as of prior tax year end © -&gt; Link to Col (W)</t>
  </si>
  <si>
    <t>series-level expenses for current tax year (A + B? - C) (X)</t>
  </si>
  <si>
    <t>series-level expenses as of prior allocation date -&gt; Link to Col (Y)</t>
  </si>
  <si>
    <t>taxable amount to distribute in current period - Formulated (AU)</t>
  </si>
  <si>
    <t>distribution - Formulated (BL)</t>
  </si>
  <si>
    <t>2</t>
  </si>
  <si>
    <t>1</t>
  </si>
  <si>
    <t>3</t>
  </si>
  <si>
    <t>4</t>
  </si>
  <si>
    <t>GIS</t>
  </si>
  <si>
    <t>736GIS</t>
  </si>
  <si>
    <t>5501GI</t>
  </si>
  <si>
    <t>GI</t>
  </si>
  <si>
    <t>5501GJ</t>
  </si>
  <si>
    <t>5501GM</t>
  </si>
  <si>
    <t>5501GU</t>
  </si>
  <si>
    <t>Fonds de placement Mackenzie</t>
  </si>
  <si>
    <t xml:space="preserve">Fiducies de fonds communs - Distributions pré-fusion - 9 juillet 2026 </t>
  </si>
  <si>
    <t xml:space="preserve">Date de fusion:  9 juillet 2026 </t>
  </si>
  <si>
    <t>• Dans le cadre d’un fusion à imposition différée, chaque fonds en fiducie prorogé aura une fin d’année d’imposition réputée correspondant à la date de la fusion, c’est-à-dire le 10 juillet 2026. Afin d’éviter l’impôt de la Partie I imputé en vertu de la Loi de l’impôt sur le revenu (Canada), chacun de ces fonds en fiducie prorogés est tenu, avant la fin d’année d’imposition réputée, de distribuer le revenu, les dividendes et/ou les gains en capital réalisés, après déduction des dépenses engagées, des déductions fiscales disponibles dans le fonds et des distributions effectuées auparavant, s’il en est, au cours de l’année fiscale terminée le 10 juillet 2026.
• Ces fonds peuvent effectuer une distribution pour l’année d’imposition subséquente débutant le 11 juillet 2026 et se terminant le 15 décembre 2026, en fonction du montant du revenu, des dividendes et/ou des gains en capital réalisés au cours de la nouvelle année fiscale, et des dépenses et autres déductions fiscales disponibles dans le fonds, etc. 
•  Veuillez également noter que la nature des distributions du 9 juillet indiquées dans les présentes ne sera finalisée que lorsque le facteur T3 aura été déterminé, au T1 2027.</t>
  </si>
  <si>
    <t>Données au 9 juillet 2026</t>
  </si>
  <si>
    <t>Nom du fonds</t>
  </si>
  <si>
    <t>Séries du fonds</t>
  </si>
  <si>
    <t>Option de souscription</t>
  </si>
  <si>
    <t>Code de fonds</t>
  </si>
  <si>
    <t>Intérêt et autre revenu</t>
  </si>
  <si>
    <t>Dividendes canadiens</t>
  </si>
  <si>
    <t>Gains en capital</t>
  </si>
  <si>
    <t>Remboursement de capital</t>
  </si>
  <si>
    <t>Distribution totale</t>
  </si>
  <si>
    <t>VLPP au juillet 9, 2026</t>
  </si>
  <si>
    <t>Date de distribution</t>
  </si>
  <si>
    <t>Fonds de valeur Mackenzie Cundill II</t>
  </si>
  <si>
    <t>Fonds des marchés émergents Mackenzie GQE II</t>
  </si>
  <si>
    <t>Fonds des marchés émergents Mackenzie GQE</t>
  </si>
  <si>
    <t>Fonds de valeur Mackenzie Cundill</t>
  </si>
  <si>
    <t xml:space="preserve">Placements Mackenzie ne fournit aucun conseil juridique ou fiscal. Les renseignements contenus aux présentes sont de portée générale et ne constituent en aucun cas des conseils juridiques ou fiscaux. Veuillez consulter un conseiller juridique ou fiscal pour discuter de votre situation.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</si>
</sst>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quot;$&quot;* #,##0.00_-;\-&quot;$&quot;* #,##0.00_-;_-&quot;$&quot;* &quot;-&quot;??_-;_-@_-"/>
    <numFmt numFmtId="43" formatCode="_-* #,##0.00_-;\-* #,##0.00_-;_-* &quot;-&quot;??_-;_-@_-"/>
    <numFmt numFmtId="164" formatCode="_(* #,##0_);_(* \(#,##0\);_(* &quot;-&quot;_);_(@_)"/>
    <numFmt numFmtId="165" formatCode="_(&quot;$&quot;* #,##0.00_);_(&quot;$&quot;* \(#,##0.00\);_(&quot;$&quot;* &quot;-&quot;??_);_(@_)"/>
    <numFmt numFmtId="166" formatCode="_(* #,##0.00_);_(* \(#,##0.00\);_(* &quot;-&quot;??_);_(@_)"/>
    <numFmt numFmtId="167" formatCode="yyyy\-mm\-dd;@"/>
    <numFmt numFmtId="168" formatCode="_(* ###0_);_(* \(###0\);_(* &quot;-&quot;_);_(@_)"/>
    <numFmt numFmtId="169" formatCode="_(* #,##0_);_(* \(#,##0\);_(* &quot;-&quot;????_);_(@_)"/>
    <numFmt numFmtId="170" formatCode="_(* #,##0.0000_);_(* \(#,##0.0000\);_(* &quot;-&quot;????_);_(@_)"/>
    <numFmt numFmtId="171" formatCode="_(* #,##0.0000_);_(* \(#,##0.0000\);_(* &quot;-&quot;??_);_(@_)"/>
    <numFmt numFmtId="172" formatCode="#,##0.0000_);[Red]\(#,##0.0000\);_-* &quot;-&quot;_-;_-@_-"/>
    <numFmt numFmtId="173" formatCode="0.0000%"/>
    <numFmt numFmtId="174" formatCode="_(&quot;$&quot;* #,##0.0000_);_(&quot;$&quot;* \(#,##0.0000\);_(&quot;$&quot;* &quot;-&quot;????_);_(@_)"/>
    <numFmt numFmtId="175" formatCode="_(* #,##0.00%_);_(* \(#,##0.00%\);_(* &quot;-&quot;?_);_(@_)"/>
    <numFmt numFmtId="176" formatCode="0;\-0;\—;@"/>
    <numFmt numFmtId="177" formatCode="_-&quot;$&quot;* #,##0.0000_)_-;[Red]_-&quot;$&quot;* \(#,##0.0000\)_-;_-&quot;$&quot;* &quot;-&quot;?_-;_-@_-"/>
  </numFmts>
  <fonts count="38">
    <font>
      <sz val="11"/>
      <color theme="1"/>
      <name val="Aptos Narrow"/>
      <family val="2"/>
      <scheme val="minor"/>
    </font>
    <font>
      <sz val="11"/>
      <color theme="1"/>
      <name val="Noto Sans"/>
      <family val="2"/>
    </font>
    <font>
      <b/>
      <sz val="12"/>
      <color theme="1"/>
      <name val="Noto Sans"/>
      <family val="2"/>
    </font>
    <font>
      <b/>
      <sz val="11"/>
      <color theme="0"/>
      <name val="Noto Sans"/>
      <family val="2"/>
    </font>
    <font>
      <b/>
      <sz val="11"/>
      <color rgb="FF002060"/>
      <name val="Noto Sans"/>
      <family val="2"/>
    </font>
    <font>
      <sz val="11"/>
      <color rgb="FFFF0000"/>
      <name val="Noto Sans"/>
      <family val="2"/>
    </font>
    <font>
      <sz val="10"/>
      <name val="Arial"/>
      <family val="2"/>
    </font>
    <font>
      <b/>
      <sz val="8"/>
      <color theme="0"/>
      <name val="Gill Sans MT"/>
      <family val="2"/>
    </font>
    <font>
      <sz val="10"/>
      <name val="Arial"/>
      <family val="2"/>
    </font>
    <font>
      <sz val="8"/>
      <color theme="4"/>
      <name val="Gill Sans MT"/>
      <family val="2"/>
    </font>
    <font>
      <sz val="8"/>
      <name val="Gill Sans MT"/>
      <family val="2"/>
    </font>
    <font>
      <sz val="8"/>
      <color rgb="FFFF0000"/>
      <name val="Gill Sans MT"/>
      <family val="2"/>
    </font>
    <font>
      <sz val="8"/>
      <color rgb="FF4F81BD"/>
      <name val="Gill Sans MT"/>
      <family val="2"/>
    </font>
    <font>
      <sz val="8"/>
      <color rgb="FF000000"/>
      <name val="Gill Sans MT"/>
      <family val="2"/>
    </font>
    <font>
      <sz val="9"/>
      <color indexed="81"/>
      <name val="Tahoma"/>
      <family val="2"/>
    </font>
    <font>
      <sz val="10"/>
      <color theme="1"/>
      <name val="Trebuchet MS"/>
      <family val="2"/>
    </font>
    <font>
      <b/>
      <sz val="8"/>
      <color theme="4"/>
      <name val="Gill Sans MT"/>
      <family val="2"/>
    </font>
    <font>
      <sz val="8"/>
      <color theme="1"/>
      <name val="Gill Sans MT"/>
      <family val="2"/>
    </font>
    <font>
      <sz val="10"/>
      <color rgb="FFFF0000"/>
      <name val="Trebuchet MS"/>
      <family val="2"/>
    </font>
    <font>
      <b/>
      <sz val="8"/>
      <name val="Gill Sans MT"/>
      <family val="2"/>
    </font>
    <font>
      <sz val="11"/>
      <color theme="1"/>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sz val="8"/>
      <color theme="0"/>
      <name val="Gill Sans MT"/>
      <family val="2"/>
    </font>
    <font>
      <sz val="8"/>
      <color theme="1"/>
      <name val="GillSans"/>
      <family val="2"/>
    </font>
    <font>
      <sz val="8"/>
      <color theme="5"/>
      <name val="Gill Sans MT"/>
      <family val="2"/>
    </font>
    <font>
      <sz val="8"/>
      <color theme="1"/>
      <name val="GillSans"/>
    </font>
    <font>
      <sz val="8"/>
      <color theme="5"/>
      <name val="GillSans"/>
    </font>
    <font>
      <b/>
      <sz val="9"/>
      <color indexed="81"/>
      <name val="Tahoma"/>
      <family val="2"/>
    </font>
    <font>
      <sz val="11"/>
      <color rgb="FFFF0000"/>
      <name val="Aptos Narrow"/>
      <family val="2"/>
      <scheme val="minor"/>
    </font>
    <font>
      <b/>
      <sz val="11"/>
      <color theme="1"/>
      <name val="Noto Sans"/>
      <family val="2"/>
    </font>
    <font>
      <b/>
      <sz val="24"/>
      <color rgb="FF0F2C51"/>
      <name val="Newsreader"/>
    </font>
    <font>
      <b/>
      <sz val="16"/>
      <color theme="1"/>
      <name val="Arial"/>
      <family val="2"/>
    </font>
    <font>
      <sz val="12"/>
      <color theme="1"/>
      <name val="Arial"/>
      <family val="2"/>
    </font>
    <font>
      <sz val="16"/>
      <color theme="1"/>
      <name val="Arial"/>
      <family val="2"/>
    </font>
    <font>
      <sz val="12"/>
      <color rgb="FF000000"/>
      <name val="Arial"/>
      <family val="2"/>
    </font>
    <font>
      <sz val="12"/>
      <color theme="1" tint="4.9989318521683403E-2"/>
      <name val="Arial"/>
      <family val="2"/>
    </font>
  </fonts>
  <fills count="22">
    <fill>
      <patternFill patternType="none"/>
    </fill>
    <fill>
      <patternFill patternType="gray125"/>
    </fill>
    <fill>
      <patternFill patternType="solid">
        <fgColor theme="0"/>
        <bgColor indexed="64"/>
      </patternFill>
    </fill>
    <fill>
      <patternFill patternType="solid">
        <fgColor rgb="FF0F2C51"/>
        <bgColor theme="4"/>
      </patternFill>
    </fill>
    <fill>
      <patternFill patternType="solid">
        <fgColor rgb="FFE1F0F9"/>
        <bgColor theme="4"/>
      </patternFill>
    </fill>
    <fill>
      <patternFill patternType="solid">
        <fgColor theme="6"/>
        <bgColor theme="6"/>
      </patternFill>
    </fill>
    <fill>
      <patternFill patternType="solid">
        <fgColor rgb="FF92D050"/>
        <bgColor indexed="64"/>
      </patternFill>
    </fill>
    <fill>
      <patternFill patternType="solid">
        <fgColor theme="6" tint="0.79998168889431442"/>
        <bgColor theme="6" tint="0.79998168889431442"/>
      </patternFill>
    </fill>
    <fill>
      <patternFill patternType="solid">
        <fgColor rgb="FFFF99CC"/>
        <bgColor indexed="64"/>
      </patternFill>
    </fill>
    <fill>
      <patternFill patternType="solid">
        <fgColor rgb="FFEBF1DE"/>
        <bgColor rgb="FFEBF1DE"/>
      </patternFill>
    </fill>
    <fill>
      <patternFill patternType="solid">
        <fgColor rgb="FFFF99CC"/>
        <bgColor rgb="FF000000"/>
      </patternFill>
    </fill>
    <fill>
      <patternFill patternType="solid">
        <fgColor theme="4"/>
        <bgColor theme="4"/>
      </patternFill>
    </fill>
    <fill>
      <patternFill patternType="solid">
        <fgColor theme="4" tint="0.79998168889431442"/>
        <bgColor theme="4" tint="0.79998168889431442"/>
      </patternFill>
    </fill>
    <fill>
      <patternFill patternType="solid">
        <fgColor theme="1"/>
        <bgColor indexed="64"/>
      </patternFill>
    </fill>
    <fill>
      <patternFill patternType="solid">
        <fgColor theme="4" tint="-0.249977111117893"/>
        <bgColor indexed="64"/>
      </patternFill>
    </fill>
    <fill>
      <patternFill patternType="solid">
        <fgColor theme="4" tint="-0.249977111117893"/>
        <bgColor auto="1"/>
      </patternFill>
    </fill>
    <fill>
      <patternFill patternType="solid">
        <fgColor theme="5" tint="0.59999389629810485"/>
        <bgColor indexed="64"/>
      </patternFill>
    </fill>
    <fill>
      <patternFill patternType="solid">
        <fgColor rgb="FF00B050"/>
        <bgColor indexed="64"/>
      </patternFill>
    </fill>
    <fill>
      <patternFill patternType="solid">
        <fgColor rgb="FFFFFF00"/>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4"/>
        <bgColor indexed="64"/>
      </patternFill>
    </fill>
  </fills>
  <borders count="19">
    <border>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theme="6" tint="0.39997558519241921"/>
      </left>
      <right/>
      <top style="thin">
        <color theme="6" tint="0.39997558519241921"/>
      </top>
      <bottom style="thin">
        <color theme="6" tint="0.39997558519241921"/>
      </bottom>
      <diagonal/>
    </border>
    <border>
      <left/>
      <right/>
      <top style="thin">
        <color theme="6" tint="0.39997558519241921"/>
      </top>
      <bottom style="thin">
        <color theme="6" tint="0.39997558519241921"/>
      </bottom>
      <diagonal/>
    </border>
    <border>
      <left style="thin">
        <color rgb="FFC4D79B"/>
      </left>
      <right/>
      <top style="thin">
        <color rgb="FFC4D79B"/>
      </top>
      <bottom style="thin">
        <color rgb="FFC4D79B"/>
      </bottom>
      <diagonal/>
    </border>
    <border>
      <left/>
      <right/>
      <top style="thin">
        <color rgb="FFC4D79B"/>
      </top>
      <bottom style="thin">
        <color rgb="FFC4D79B"/>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style="double">
        <color indexed="64"/>
      </bottom>
      <diagonal/>
    </border>
    <border>
      <left/>
      <right style="thin">
        <color theme="0"/>
      </right>
      <top/>
      <bottom/>
      <diagonal/>
    </border>
    <border>
      <left style="thin">
        <color theme="0"/>
      </left>
      <right style="thin">
        <color theme="0"/>
      </right>
      <top style="thin">
        <color theme="0"/>
      </top>
      <bottom/>
      <diagonal/>
    </border>
    <border>
      <left style="thin">
        <color theme="0"/>
      </left>
      <right style="thin">
        <color theme="0"/>
      </right>
      <top/>
      <bottom/>
      <diagonal/>
    </border>
  </borders>
  <cellStyleXfs count="10">
    <xf numFmtId="0" fontId="0" fillId="0" borderId="0"/>
    <xf numFmtId="0" fontId="6" fillId="0" borderId="0"/>
    <xf numFmtId="0" fontId="15" fillId="0" borderId="0"/>
    <xf numFmtId="43" fontId="15" fillId="0" borderId="0" applyFont="0" applyFill="0" applyBorder="0" applyAlignment="0" applyProtection="0"/>
    <xf numFmtId="0" fontId="15" fillId="0" borderId="0"/>
    <xf numFmtId="43" fontId="20" fillId="0" borderId="0" applyFont="0" applyFill="0" applyBorder="0" applyAlignment="0" applyProtection="0"/>
    <xf numFmtId="9" fontId="20" fillId="0" borderId="0" applyFont="0" applyFill="0" applyBorder="0" applyAlignment="0" applyProtection="0"/>
    <xf numFmtId="9" fontId="8" fillId="0" borderId="0" applyFont="0" applyFill="0" applyBorder="0" applyAlignment="0" applyProtection="0"/>
    <xf numFmtId="0" fontId="25" fillId="0" borderId="0"/>
    <xf numFmtId="0" fontId="25" fillId="0" borderId="0"/>
  </cellStyleXfs>
  <cellXfs count="190">
    <xf numFmtId="0" fontId="0" fillId="0" borderId="0" xfId="0"/>
    <xf numFmtId="0" fontId="1" fillId="0" borderId="0" xfId="0" applyFont="1"/>
    <xf numFmtId="0" fontId="3" fillId="3" borderId="5" xfId="0" applyFont="1" applyFill="1" applyBorder="1" applyAlignment="1">
      <alignment vertical="center" wrapText="1"/>
    </xf>
    <xf numFmtId="0" fontId="3" fillId="3"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3" fillId="3" borderId="6" xfId="0" applyFont="1" applyFill="1" applyBorder="1" applyAlignment="1">
      <alignment vertical="center" wrapText="1"/>
    </xf>
    <xf numFmtId="0" fontId="3" fillId="3" borderId="0" xfId="0" applyFont="1" applyFill="1" applyAlignment="1">
      <alignment vertical="center" wrapText="1"/>
    </xf>
    <xf numFmtId="0" fontId="3" fillId="3" borderId="0" xfId="0" applyFont="1" applyFill="1" applyAlignment="1">
      <alignment horizontal="right" vertical="center" wrapText="1"/>
    </xf>
    <xf numFmtId="0" fontId="5" fillId="0" borderId="0" xfId="0" applyFont="1"/>
    <xf numFmtId="0" fontId="7" fillId="5" borderId="8" xfId="1" applyFont="1" applyFill="1" applyBorder="1" applyAlignment="1">
      <alignment horizontal="left" vertical="top" wrapText="1"/>
    </xf>
    <xf numFmtId="0" fontId="7" fillId="5" borderId="9" xfId="1" applyFont="1" applyFill="1" applyBorder="1" applyAlignment="1">
      <alignment horizontal="left" vertical="top" wrapText="1"/>
    </xf>
    <xf numFmtId="0" fontId="7" fillId="5" borderId="9" xfId="1" applyFont="1" applyFill="1" applyBorder="1" applyAlignment="1">
      <alignment vertical="top" wrapText="1"/>
    </xf>
    <xf numFmtId="0" fontId="7" fillId="5" borderId="9" xfId="1" quotePrefix="1" applyFont="1" applyFill="1" applyBorder="1" applyAlignment="1">
      <alignment horizontal="left" vertical="top"/>
    </xf>
    <xf numFmtId="0" fontId="7" fillId="5" borderId="9" xfId="1" quotePrefix="1" applyFont="1" applyFill="1" applyBorder="1" applyAlignment="1">
      <alignment vertical="top" wrapText="1"/>
    </xf>
    <xf numFmtId="0" fontId="7" fillId="6" borderId="9" xfId="1" quotePrefix="1" applyFont="1" applyFill="1" applyBorder="1" applyAlignment="1">
      <alignment vertical="top" wrapText="1"/>
    </xf>
    <xf numFmtId="0" fontId="8" fillId="0" borderId="0" xfId="1" applyFont="1"/>
    <xf numFmtId="0" fontId="6" fillId="0" borderId="0" xfId="1"/>
    <xf numFmtId="0" fontId="9" fillId="7" borderId="8" xfId="1" applyFont="1" applyFill="1" applyBorder="1" applyAlignment="1">
      <alignment horizontal="left" vertical="center"/>
    </xf>
    <xf numFmtId="0" fontId="9" fillId="7" borderId="9" xfId="1" applyFont="1" applyFill="1" applyBorder="1" applyAlignment="1">
      <alignment horizontal="left" vertical="center"/>
    </xf>
    <xf numFmtId="167" fontId="9" fillId="7" borderId="9" xfId="1" applyNumberFormat="1" applyFont="1" applyFill="1" applyBorder="1" applyAlignment="1">
      <alignment vertical="center"/>
    </xf>
    <xf numFmtId="14" fontId="9" fillId="7" borderId="9" xfId="1" applyNumberFormat="1" applyFont="1" applyFill="1" applyBorder="1" applyAlignment="1">
      <alignment vertical="center"/>
    </xf>
    <xf numFmtId="168" fontId="10" fillId="7" borderId="9" xfId="1" applyNumberFormat="1" applyFont="1" applyFill="1" applyBorder="1" applyAlignment="1">
      <alignment vertical="center"/>
    </xf>
    <xf numFmtId="0" fontId="6" fillId="7" borderId="9" xfId="1" applyFill="1" applyBorder="1" applyAlignment="1">
      <alignment vertical="center"/>
    </xf>
    <xf numFmtId="0" fontId="10" fillId="0" borderId="0" xfId="1" applyFont="1" applyAlignment="1">
      <alignment vertical="center"/>
    </xf>
    <xf numFmtId="0" fontId="10" fillId="7" borderId="9" xfId="1" applyFont="1" applyFill="1" applyBorder="1" applyAlignment="1">
      <alignment horizontal="left" vertical="center"/>
    </xf>
    <xf numFmtId="0" fontId="9" fillId="7" borderId="9" xfId="1" applyFont="1" applyFill="1" applyBorder="1" applyAlignment="1">
      <alignment vertical="center"/>
    </xf>
    <xf numFmtId="0" fontId="9" fillId="8" borderId="9" xfId="1" applyFont="1" applyFill="1" applyBorder="1" applyAlignment="1">
      <alignment vertical="center"/>
    </xf>
    <xf numFmtId="164" fontId="9" fillId="7" borderId="9" xfId="1" applyNumberFormat="1" applyFont="1" applyFill="1" applyBorder="1" applyAlignment="1">
      <alignment vertical="center"/>
    </xf>
    <xf numFmtId="0" fontId="9" fillId="0" borderId="8" xfId="1" applyFont="1" applyBorder="1" applyAlignment="1">
      <alignment horizontal="left" vertical="center"/>
    </xf>
    <xf numFmtId="0" fontId="9" fillId="0" borderId="9" xfId="1" applyFont="1" applyBorder="1" applyAlignment="1">
      <alignment horizontal="left" vertical="center"/>
    </xf>
    <xf numFmtId="167" fontId="9" fillId="0" borderId="9" xfId="1" applyNumberFormat="1" applyFont="1" applyBorder="1" applyAlignment="1">
      <alignment vertical="center"/>
    </xf>
    <xf numFmtId="14" fontId="9" fillId="0" borderId="9" xfId="1" applyNumberFormat="1" applyFont="1" applyBorder="1" applyAlignment="1">
      <alignment vertical="center"/>
    </xf>
    <xf numFmtId="0" fontId="6" fillId="0" borderId="9" xfId="1" applyBorder="1" applyAlignment="1">
      <alignment vertical="center"/>
    </xf>
    <xf numFmtId="0" fontId="10" fillId="0" borderId="9" xfId="1" applyFont="1" applyBorder="1" applyAlignment="1">
      <alignment horizontal="left" vertical="center"/>
    </xf>
    <xf numFmtId="0" fontId="9" fillId="0" borderId="9" xfId="1" applyFont="1" applyBorder="1" applyAlignment="1">
      <alignment vertical="center"/>
    </xf>
    <xf numFmtId="164" fontId="9" fillId="0" borderId="9" xfId="1" applyNumberFormat="1" applyFont="1" applyBorder="1" applyAlignment="1">
      <alignment vertical="center"/>
    </xf>
    <xf numFmtId="167" fontId="11" fillId="0" borderId="9" xfId="1" applyNumberFormat="1" applyFont="1" applyBorder="1" applyAlignment="1">
      <alignment vertical="center"/>
    </xf>
    <xf numFmtId="0" fontId="10" fillId="0" borderId="9" xfId="1" applyFont="1" applyBorder="1" applyAlignment="1">
      <alignment vertical="center"/>
    </xf>
    <xf numFmtId="0" fontId="10" fillId="7" borderId="9" xfId="1" applyFont="1" applyFill="1" applyBorder="1" applyAlignment="1">
      <alignment vertical="center"/>
    </xf>
    <xf numFmtId="168" fontId="10" fillId="0" borderId="9" xfId="1" applyNumberFormat="1" applyFont="1" applyBorder="1" applyAlignment="1">
      <alignment vertical="center"/>
    </xf>
    <xf numFmtId="168" fontId="10" fillId="0" borderId="0" xfId="1" applyNumberFormat="1" applyFont="1" applyAlignment="1">
      <alignment vertical="center"/>
    </xf>
    <xf numFmtId="0" fontId="12" fillId="9" borderId="10" xfId="1" applyFont="1" applyFill="1" applyBorder="1" applyAlignment="1">
      <alignment horizontal="left" vertical="center"/>
    </xf>
    <xf numFmtId="0" fontId="12" fillId="9" borderId="11" xfId="1" applyFont="1" applyFill="1" applyBorder="1" applyAlignment="1">
      <alignment horizontal="left" vertical="center"/>
    </xf>
    <xf numFmtId="167" fontId="12" fillId="9" borderId="11" xfId="1" applyNumberFormat="1" applyFont="1" applyFill="1" applyBorder="1" applyAlignment="1">
      <alignment vertical="center"/>
    </xf>
    <xf numFmtId="14" fontId="12" fillId="9" borderId="11" xfId="1" applyNumberFormat="1" applyFont="1" applyFill="1" applyBorder="1" applyAlignment="1">
      <alignment vertical="center"/>
    </xf>
    <xf numFmtId="0" fontId="13" fillId="9" borderId="11" xfId="1" applyFont="1" applyFill="1" applyBorder="1" applyAlignment="1">
      <alignment vertical="center"/>
    </xf>
    <xf numFmtId="0" fontId="10" fillId="9" borderId="11" xfId="1" applyFont="1" applyFill="1" applyBorder="1" applyAlignment="1">
      <alignment horizontal="left" vertical="center"/>
    </xf>
    <xf numFmtId="0" fontId="12" fillId="9" borderId="11" xfId="1" applyFont="1" applyFill="1" applyBorder="1" applyAlignment="1">
      <alignment vertical="center"/>
    </xf>
    <xf numFmtId="0" fontId="12" fillId="10" borderId="11" xfId="1" applyFont="1" applyFill="1" applyBorder="1" applyAlignment="1">
      <alignment vertical="center"/>
    </xf>
    <xf numFmtId="164" fontId="12" fillId="9" borderId="11" xfId="1" applyNumberFormat="1" applyFont="1" applyFill="1" applyBorder="1" applyAlignment="1">
      <alignment vertical="center"/>
    </xf>
    <xf numFmtId="0" fontId="12" fillId="0" borderId="10" xfId="1" applyFont="1" applyBorder="1" applyAlignment="1">
      <alignment horizontal="left" vertical="center"/>
    </xf>
    <xf numFmtId="0" fontId="12" fillId="0" borderId="11" xfId="1" applyFont="1" applyBorder="1" applyAlignment="1">
      <alignment horizontal="left" vertical="center"/>
    </xf>
    <xf numFmtId="167" fontId="12" fillId="0" borderId="11" xfId="1" applyNumberFormat="1" applyFont="1" applyBorder="1" applyAlignment="1">
      <alignment vertical="center"/>
    </xf>
    <xf numFmtId="14" fontId="12" fillId="0" borderId="11" xfId="1" applyNumberFormat="1" applyFont="1" applyBorder="1" applyAlignment="1">
      <alignment vertical="center"/>
    </xf>
    <xf numFmtId="0" fontId="13" fillId="0" borderId="11" xfId="1" applyFont="1" applyBorder="1" applyAlignment="1">
      <alignment vertical="center"/>
    </xf>
    <xf numFmtId="0" fontId="10" fillId="0" borderId="11" xfId="1" applyFont="1" applyBorder="1" applyAlignment="1">
      <alignment horizontal="left" vertical="center"/>
    </xf>
    <xf numFmtId="0" fontId="12" fillId="0" borderId="11" xfId="1" applyFont="1" applyBorder="1" applyAlignment="1">
      <alignment vertical="center"/>
    </xf>
    <xf numFmtId="164" fontId="12" fillId="0" borderId="11" xfId="1" applyNumberFormat="1" applyFont="1" applyBorder="1" applyAlignment="1">
      <alignment vertical="center"/>
    </xf>
    <xf numFmtId="0" fontId="10" fillId="9" borderId="11" xfId="1" applyFont="1" applyFill="1" applyBorder="1" applyAlignment="1">
      <alignment vertical="center"/>
    </xf>
    <xf numFmtId="167" fontId="12" fillId="9" borderId="11" xfId="1" applyNumberFormat="1" applyFont="1" applyFill="1" applyBorder="1" applyAlignment="1">
      <alignment horizontal="left" vertical="center"/>
    </xf>
    <xf numFmtId="168" fontId="10" fillId="9" borderId="11" xfId="1" applyNumberFormat="1" applyFont="1" applyFill="1" applyBorder="1" applyAlignment="1">
      <alignment vertical="center"/>
    </xf>
    <xf numFmtId="168" fontId="10" fillId="0" borderId="11" xfId="1" applyNumberFormat="1" applyFont="1" applyBorder="1" applyAlignment="1">
      <alignment vertical="center"/>
    </xf>
    <xf numFmtId="0" fontId="10" fillId="0" borderId="11" xfId="1" applyFont="1" applyBorder="1" applyAlignment="1">
      <alignment vertical="center"/>
    </xf>
    <xf numFmtId="0" fontId="15" fillId="0" borderId="0" xfId="2"/>
    <xf numFmtId="0" fontId="7" fillId="11" borderId="7" xfId="2" applyFont="1" applyFill="1" applyBorder="1" applyAlignment="1">
      <alignment vertical="top" wrapText="1"/>
    </xf>
    <xf numFmtId="0" fontId="7" fillId="11" borderId="7" xfId="2" quotePrefix="1" applyFont="1" applyFill="1" applyBorder="1" applyAlignment="1">
      <alignment vertical="top" wrapText="1"/>
    </xf>
    <xf numFmtId="0" fontId="16" fillId="11" borderId="7" xfId="2" applyFont="1" applyFill="1" applyBorder="1" applyAlignment="1">
      <alignment vertical="top" wrapText="1"/>
    </xf>
    <xf numFmtId="0" fontId="17" fillId="12" borderId="12" xfId="2" applyFont="1" applyFill="1" applyBorder="1" applyAlignment="1">
      <alignment horizontal="left"/>
    </xf>
    <xf numFmtId="169" fontId="15" fillId="12" borderId="13" xfId="2" applyNumberFormat="1" applyFill="1" applyBorder="1"/>
    <xf numFmtId="170" fontId="17" fillId="12" borderId="13" xfId="2" applyNumberFormat="1" applyFont="1" applyFill="1" applyBorder="1"/>
    <xf numFmtId="0" fontId="17" fillId="12" borderId="13" xfId="2" applyFont="1" applyFill="1" applyBorder="1"/>
    <xf numFmtId="0" fontId="17" fillId="12" borderId="14" xfId="2" applyFont="1" applyFill="1" applyBorder="1"/>
    <xf numFmtId="0" fontId="17" fillId="12" borderId="13" xfId="2" applyFont="1" applyFill="1" applyBorder="1" applyAlignment="1">
      <alignment horizontal="left"/>
    </xf>
    <xf numFmtId="0" fontId="15" fillId="0" borderId="0" xfId="4"/>
    <xf numFmtId="0" fontId="7" fillId="11" borderId="7" xfId="4" applyFont="1" applyFill="1" applyBorder="1" applyAlignment="1">
      <alignment vertical="top" wrapText="1"/>
    </xf>
    <xf numFmtId="0" fontId="7" fillId="11" borderId="7" xfId="4" quotePrefix="1" applyFont="1" applyFill="1" applyBorder="1" applyAlignment="1">
      <alignment vertical="top" wrapText="1"/>
    </xf>
    <xf numFmtId="43" fontId="18" fillId="0" borderId="0" xfId="3" applyFont="1"/>
    <xf numFmtId="171" fontId="15" fillId="0" borderId="15" xfId="3" applyNumberFormat="1" applyFont="1" applyBorder="1"/>
    <xf numFmtId="43" fontId="15" fillId="0" borderId="0" xfId="2" applyNumberFormat="1"/>
    <xf numFmtId="172" fontId="19" fillId="0" borderId="15" xfId="2" applyNumberFormat="1" applyFont="1" applyBorder="1" applyAlignment="1">
      <alignment vertical="center"/>
    </xf>
    <xf numFmtId="14" fontId="0" fillId="0" borderId="0" xfId="0" applyNumberFormat="1"/>
    <xf numFmtId="43" fontId="0" fillId="0" borderId="0" xfId="3" applyFont="1"/>
    <xf numFmtId="173" fontId="0" fillId="0" borderId="0" xfId="7" applyNumberFormat="1" applyFont="1"/>
    <xf numFmtId="0" fontId="23" fillId="13" borderId="0" xfId="0" applyFont="1" applyFill="1"/>
    <xf numFmtId="174" fontId="0" fillId="0" borderId="0" xfId="0" applyNumberFormat="1"/>
    <xf numFmtId="43" fontId="0" fillId="0" borderId="0" xfId="5" applyFont="1"/>
    <xf numFmtId="164" fontId="0" fillId="0" borderId="0" xfId="5" applyNumberFormat="1" applyFont="1"/>
    <xf numFmtId="0" fontId="22" fillId="14" borderId="16" xfId="0" quotePrefix="1" applyFont="1" applyFill="1" applyBorder="1" applyAlignment="1">
      <alignment horizontal="left" vertical="top" wrapText="1"/>
    </xf>
    <xf numFmtId="0" fontId="22" fillId="14" borderId="0" xfId="0" quotePrefix="1" applyFont="1" applyFill="1" applyAlignment="1">
      <alignment horizontal="left" vertical="top" wrapText="1"/>
    </xf>
    <xf numFmtId="0" fontId="22" fillId="14" borderId="17" xfId="0" applyFont="1" applyFill="1" applyBorder="1" applyAlignment="1">
      <alignment vertical="top" wrapText="1"/>
    </xf>
    <xf numFmtId="43" fontId="22" fillId="14" borderId="17" xfId="3" applyFont="1" applyFill="1" applyBorder="1" applyAlignment="1">
      <alignment vertical="top" wrapText="1"/>
    </xf>
    <xf numFmtId="43" fontId="22" fillId="15" borderId="17" xfId="3" applyFont="1" applyFill="1" applyBorder="1" applyAlignment="1">
      <alignment vertical="top" wrapText="1"/>
    </xf>
    <xf numFmtId="0" fontId="22" fillId="15" borderId="17" xfId="0" applyFont="1" applyFill="1" applyBorder="1" applyAlignment="1">
      <alignment vertical="top" wrapText="1"/>
    </xf>
    <xf numFmtId="173" fontId="24" fillId="14" borderId="0" xfId="7" applyNumberFormat="1" applyFont="1" applyFill="1" applyAlignment="1">
      <alignment vertical="top" wrapText="1"/>
    </xf>
    <xf numFmtId="14" fontId="22" fillId="14" borderId="0" xfId="0" applyNumberFormat="1" applyFont="1" applyFill="1" applyAlignment="1">
      <alignment vertical="top" wrapText="1"/>
    </xf>
    <xf numFmtId="0" fontId="10" fillId="13" borderId="0" xfId="0" applyFont="1" applyFill="1" applyAlignment="1">
      <alignment vertical="top" wrapText="1"/>
    </xf>
    <xf numFmtId="0" fontId="10" fillId="16" borderId="17" xfId="0" applyFont="1" applyFill="1" applyBorder="1" applyAlignment="1">
      <alignment vertical="top" wrapText="1"/>
    </xf>
    <xf numFmtId="0" fontId="10" fillId="17" borderId="17" xfId="0" applyFont="1" applyFill="1" applyBorder="1" applyAlignment="1">
      <alignment vertical="top" wrapText="1"/>
    </xf>
    <xf numFmtId="164" fontId="10" fillId="17" borderId="17" xfId="5" applyNumberFormat="1" applyFont="1" applyFill="1" applyBorder="1" applyAlignment="1">
      <alignment vertical="top" wrapText="1"/>
    </xf>
    <xf numFmtId="43" fontId="10" fillId="17" borderId="17" xfId="3" applyFont="1" applyFill="1" applyBorder="1" applyAlignment="1">
      <alignment vertical="top" wrapText="1"/>
    </xf>
    <xf numFmtId="0" fontId="11" fillId="17" borderId="17" xfId="0" applyFont="1" applyFill="1" applyBorder="1" applyAlignment="1">
      <alignment vertical="top" wrapText="1"/>
    </xf>
    <xf numFmtId="0" fontId="10" fillId="18" borderId="17" xfId="0" applyFont="1" applyFill="1" applyBorder="1" applyAlignment="1">
      <alignment vertical="top" wrapText="1"/>
    </xf>
    <xf numFmtId="43" fontId="10" fillId="18" borderId="17" xfId="5" applyFont="1" applyFill="1" applyBorder="1" applyAlignment="1">
      <alignment vertical="top" wrapText="1"/>
    </xf>
    <xf numFmtId="0" fontId="10" fillId="17" borderId="0" xfId="0" applyFont="1" applyFill="1" applyAlignment="1">
      <alignment vertical="top" wrapText="1"/>
    </xf>
    <xf numFmtId="173" fontId="10" fillId="17" borderId="0" xfId="7" applyNumberFormat="1" applyFont="1" applyFill="1" applyAlignment="1">
      <alignment vertical="top" wrapText="1"/>
    </xf>
    <xf numFmtId="14" fontId="10" fillId="17" borderId="0" xfId="0" applyNumberFormat="1" applyFont="1" applyFill="1" applyAlignment="1">
      <alignment vertical="top" wrapText="1"/>
    </xf>
    <xf numFmtId="0" fontId="9" fillId="0" borderId="0" xfId="0" applyFont="1"/>
    <xf numFmtId="0" fontId="0" fillId="0" borderId="0" xfId="0" quotePrefix="1"/>
    <xf numFmtId="0" fontId="10" fillId="0" borderId="0" xfId="8" applyFont="1" applyAlignment="1">
      <alignment horizontal="center" vertical="top"/>
    </xf>
    <xf numFmtId="0" fontId="0" fillId="0" borderId="0" xfId="0" applyAlignment="1">
      <alignment horizontal="center"/>
    </xf>
    <xf numFmtId="0" fontId="9" fillId="0" borderId="0" xfId="0" applyFont="1" applyAlignment="1" applyProtection="1">
      <alignment horizontal="center"/>
      <protection locked="0"/>
    </xf>
    <xf numFmtId="174" fontId="9" fillId="0" borderId="0" xfId="0" applyNumberFormat="1" applyFont="1" applyProtection="1">
      <protection locked="0"/>
    </xf>
    <xf numFmtId="165" fontId="17" fillId="0" borderId="0" xfId="7" applyNumberFormat="1" applyFont="1" applyFill="1" applyBorder="1" applyAlignment="1"/>
    <xf numFmtId="166" fontId="17" fillId="0" borderId="0" xfId="7" applyNumberFormat="1" applyFont="1" applyFill="1" applyBorder="1" applyAlignment="1"/>
    <xf numFmtId="174" fontId="17" fillId="0" borderId="0" xfId="7" applyNumberFormat="1" applyFont="1" applyFill="1" applyBorder="1" applyAlignment="1"/>
    <xf numFmtId="175" fontId="17" fillId="0" borderId="0" xfId="7" applyNumberFormat="1" applyFont="1" applyFill="1" applyBorder="1" applyAlignment="1"/>
    <xf numFmtId="164" fontId="17" fillId="0" borderId="0" xfId="7" applyNumberFormat="1" applyFont="1" applyFill="1" applyBorder="1" applyAlignment="1"/>
    <xf numFmtId="43" fontId="17" fillId="0" borderId="0" xfId="3" applyFont="1" applyFill="1" applyBorder="1" applyAlignment="1"/>
    <xf numFmtId="44" fontId="26" fillId="0" borderId="0" xfId="7" applyNumberFormat="1" applyFont="1" applyFill="1" applyBorder="1" applyAlignment="1"/>
    <xf numFmtId="165" fontId="27" fillId="0" borderId="0" xfId="7" applyNumberFormat="1" applyFont="1" applyFill="1" applyBorder="1" applyAlignment="1"/>
    <xf numFmtId="175" fontId="28" fillId="0" borderId="0" xfId="7" applyNumberFormat="1" applyFont="1" applyFill="1" applyBorder="1" applyAlignment="1" applyProtection="1">
      <protection locked="0"/>
    </xf>
    <xf numFmtId="165" fontId="0" fillId="0" borderId="0" xfId="7" applyNumberFormat="1" applyFont="1" applyFill="1" applyBorder="1" applyAlignment="1"/>
    <xf numFmtId="165" fontId="0" fillId="0" borderId="0" xfId="7" applyNumberFormat="1" applyFont="1" applyAlignment="1"/>
    <xf numFmtId="165" fontId="9" fillId="0" borderId="0" xfId="0" applyNumberFormat="1" applyFont="1" applyProtection="1">
      <protection locked="0"/>
    </xf>
    <xf numFmtId="173" fontId="17" fillId="0" borderId="0" xfId="7" applyNumberFormat="1" applyFont="1" applyFill="1" applyAlignment="1"/>
    <xf numFmtId="0" fontId="10" fillId="13" borderId="0" xfId="0" applyFont="1" applyFill="1"/>
    <xf numFmtId="165" fontId="17" fillId="16" borderId="0" xfId="7" applyNumberFormat="1" applyFont="1" applyFill="1" applyBorder="1" applyAlignment="1"/>
    <xf numFmtId="166" fontId="17" fillId="16" borderId="0" xfId="7" applyNumberFormat="1" applyFont="1" applyFill="1" applyBorder="1" applyAlignment="1"/>
    <xf numFmtId="43" fontId="17" fillId="19" borderId="0" xfId="5" applyFont="1" applyFill="1" applyBorder="1" applyAlignment="1"/>
    <xf numFmtId="164" fontId="17" fillId="19" borderId="0" xfId="5" applyNumberFormat="1" applyFont="1" applyFill="1" applyBorder="1" applyAlignment="1"/>
    <xf numFmtId="43" fontId="17" fillId="19" borderId="0" xfId="3" applyFont="1" applyFill="1" applyBorder="1" applyAlignment="1"/>
    <xf numFmtId="165" fontId="17" fillId="19" borderId="0" xfId="7" applyNumberFormat="1" applyFont="1" applyFill="1" applyBorder="1" applyAlignment="1"/>
    <xf numFmtId="175" fontId="17" fillId="19" borderId="0" xfId="7" applyNumberFormat="1" applyFont="1" applyFill="1" applyBorder="1" applyAlignment="1"/>
    <xf numFmtId="165" fontId="17" fillId="0" borderId="0" xfId="7" applyNumberFormat="1" applyFont="1" applyFill="1" applyAlignment="1"/>
    <xf numFmtId="175" fontId="26" fillId="0" borderId="0" xfId="7" applyNumberFormat="1" applyFont="1" applyFill="1" applyBorder="1" applyAlignment="1" applyProtection="1">
      <protection locked="0"/>
    </xf>
    <xf numFmtId="174" fontId="17" fillId="0" borderId="0" xfId="0" applyNumberFormat="1" applyFont="1"/>
    <xf numFmtId="43" fontId="17" fillId="0" borderId="0" xfId="5" applyFont="1" applyFill="1" applyBorder="1" applyAlignment="1"/>
    <xf numFmtId="14" fontId="17" fillId="0" borderId="0" xfId="0" applyNumberFormat="1" applyFont="1"/>
    <xf numFmtId="0" fontId="0" fillId="0" borderId="0" xfId="8" applyFont="1" applyAlignment="1">
      <alignment horizontal="center" vertical="top"/>
    </xf>
    <xf numFmtId="165" fontId="17" fillId="0" borderId="0" xfId="0" applyNumberFormat="1" applyFont="1"/>
    <xf numFmtId="166" fontId="17" fillId="0" borderId="0" xfId="0" applyNumberFormat="1" applyFont="1"/>
    <xf numFmtId="175" fontId="17" fillId="0" borderId="0" xfId="0" applyNumberFormat="1" applyFont="1"/>
    <xf numFmtId="164" fontId="17" fillId="0" borderId="0" xfId="0" applyNumberFormat="1" applyFont="1"/>
    <xf numFmtId="43" fontId="17" fillId="0" borderId="0" xfId="3" applyFont="1" applyFill="1" applyAlignment="1"/>
    <xf numFmtId="165" fontId="0" fillId="0" borderId="0" xfId="0" applyNumberFormat="1"/>
    <xf numFmtId="165" fontId="27" fillId="0" borderId="0" xfId="7" applyNumberFormat="1" applyFont="1" applyFill="1" applyAlignment="1"/>
    <xf numFmtId="175" fontId="17" fillId="0" borderId="0" xfId="7" applyNumberFormat="1" applyFont="1" applyFill="1" applyAlignment="1"/>
    <xf numFmtId="0" fontId="10" fillId="0" borderId="0" xfId="0" applyFont="1"/>
    <xf numFmtId="0" fontId="10" fillId="0" borderId="0" xfId="0" applyFont="1" applyAlignment="1">
      <alignment horizontal="center"/>
    </xf>
    <xf numFmtId="165" fontId="10" fillId="0" borderId="0" xfId="0" applyNumberFormat="1" applyFont="1"/>
    <xf numFmtId="175" fontId="28" fillId="0" borderId="0" xfId="7" applyNumberFormat="1" applyFont="1" applyFill="1" applyAlignment="1" applyProtection="1">
      <protection locked="0"/>
    </xf>
    <xf numFmtId="174" fontId="10" fillId="0" borderId="0" xfId="0" applyNumberFormat="1" applyFont="1"/>
    <xf numFmtId="165" fontId="17" fillId="0" borderId="0" xfId="3" applyNumberFormat="1" applyFont="1" applyFill="1" applyAlignment="1"/>
    <xf numFmtId="0" fontId="10" fillId="0" borderId="0" xfId="9" applyFont="1"/>
    <xf numFmtId="0" fontId="0" fillId="6" borderId="0" xfId="0" applyFill="1"/>
    <xf numFmtId="0" fontId="0" fillId="20" borderId="0" xfId="0" applyFill="1"/>
    <xf numFmtId="0" fontId="0" fillId="21" borderId="16" xfId="0" quotePrefix="1" applyFill="1" applyBorder="1" applyAlignment="1">
      <alignment horizontal="left" vertical="top" wrapText="1"/>
    </xf>
    <xf numFmtId="0" fontId="0" fillId="0" borderId="18" xfId="0" applyBorder="1" applyAlignment="1">
      <alignment vertical="top" wrapText="1"/>
    </xf>
    <xf numFmtId="0" fontId="21" fillId="20" borderId="18" xfId="0" applyFont="1" applyFill="1" applyBorder="1" applyAlignment="1">
      <alignment vertical="top" wrapText="1"/>
    </xf>
    <xf numFmtId="0" fontId="7" fillId="11" borderId="0" xfId="4" applyFont="1" applyFill="1" applyAlignment="1">
      <alignment vertical="top" wrapText="1"/>
    </xf>
    <xf numFmtId="43" fontId="0" fillId="0" borderId="0" xfId="0" applyNumberFormat="1"/>
    <xf numFmtId="0" fontId="30" fillId="0" borderId="0" xfId="0" applyFont="1" applyAlignment="1">
      <alignment horizontal="right"/>
    </xf>
    <xf numFmtId="177" fontId="30" fillId="0" borderId="0" xfId="0" applyNumberFormat="1" applyFont="1"/>
    <xf numFmtId="43" fontId="18" fillId="0" borderId="0" xfId="3" applyFont="1" applyBorder="1"/>
    <xf numFmtId="171" fontId="15" fillId="0" borderId="0" xfId="3" applyNumberFormat="1" applyFont="1" applyBorder="1"/>
    <xf numFmtId="0" fontId="15" fillId="0" borderId="0" xfId="2" applyAlignment="1">
      <alignment horizontal="right"/>
    </xf>
    <xf numFmtId="172" fontId="19" fillId="0" borderId="0" xfId="2" applyNumberFormat="1" applyFont="1" applyAlignment="1">
      <alignment vertical="center"/>
    </xf>
    <xf numFmtId="0" fontId="3" fillId="3" borderId="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2" xfId="0" applyFont="1" applyFill="1" applyBorder="1" applyAlignment="1">
      <alignment horizontal="center" wrapText="1"/>
    </xf>
    <xf numFmtId="0" fontId="3" fillId="3" borderId="4" xfId="0" applyFont="1" applyFill="1" applyBorder="1" applyAlignment="1">
      <alignment horizontal="center" wrapText="1"/>
    </xf>
    <xf numFmtId="49" fontId="2" fillId="2" borderId="0" xfId="0" applyNumberFormat="1" applyFont="1" applyFill="1" applyAlignment="1">
      <alignment horizontal="right" vertical="top" wrapText="1"/>
    </xf>
    <xf numFmtId="0" fontId="3" fillId="3" borderId="1" xfId="0" applyFont="1" applyFill="1" applyBorder="1" applyAlignment="1">
      <alignment horizontal="center" wrapText="1"/>
    </xf>
    <xf numFmtId="0" fontId="3" fillId="3" borderId="3" xfId="0" applyFont="1" applyFill="1" applyBorder="1" applyAlignment="1">
      <alignment horizontal="center" wrapText="1"/>
    </xf>
    <xf numFmtId="0" fontId="3" fillId="3" borderId="0" xfId="0" applyFont="1" applyFill="1" applyAlignment="1">
      <alignment horizontal="center" wrapText="1"/>
    </xf>
    <xf numFmtId="0" fontId="32" fillId="2" borderId="0" xfId="0" applyFont="1" applyFill="1" applyAlignment="1">
      <alignment horizontal="left" vertical="center" wrapText="1"/>
    </xf>
    <xf numFmtId="0" fontId="33" fillId="2" borderId="0" xfId="0" applyFont="1" applyFill="1" applyAlignment="1">
      <alignment horizontal="left" vertical="center" wrapText="1"/>
    </xf>
    <xf numFmtId="0" fontId="34" fillId="2" borderId="0" xfId="0" applyFont="1" applyFill="1" applyAlignment="1">
      <alignment horizontal="left" vertical="top" wrapText="1"/>
    </xf>
    <xf numFmtId="0" fontId="33" fillId="2" borderId="0" xfId="0" applyFont="1" applyFill="1" applyAlignment="1">
      <alignment horizontal="left" vertical="center" wrapText="1"/>
    </xf>
    <xf numFmtId="0" fontId="35" fillId="2" borderId="0" xfId="0" applyFont="1" applyFill="1" applyAlignment="1">
      <alignment horizontal="left" vertical="center" wrapText="1"/>
    </xf>
    <xf numFmtId="0" fontId="36" fillId="0" borderId="7" xfId="0" applyFont="1" applyFill="1" applyBorder="1" applyAlignment="1">
      <alignment horizontal="center" vertical="center"/>
    </xf>
    <xf numFmtId="0" fontId="37" fillId="0" borderId="7" xfId="0" applyFont="1" applyBorder="1" applyAlignment="1">
      <alignment horizontal="center" vertical="center"/>
    </xf>
    <xf numFmtId="176" fontId="34" fillId="0" borderId="7" xfId="0" applyNumberFormat="1" applyFont="1" applyBorder="1" applyAlignment="1">
      <alignment horizontal="center" vertical="center"/>
    </xf>
    <xf numFmtId="0" fontId="34" fillId="0" borderId="7" xfId="0" applyFont="1" applyBorder="1" applyAlignment="1">
      <alignment horizontal="center" vertical="center"/>
    </xf>
    <xf numFmtId="177" fontId="34" fillId="0" borderId="7" xfId="0" applyNumberFormat="1" applyFont="1" applyBorder="1" applyAlignment="1">
      <alignment vertical="center"/>
    </xf>
    <xf numFmtId="173" fontId="34" fillId="0" borderId="7" xfId="6" applyNumberFormat="1" applyFont="1" applyBorder="1" applyAlignment="1">
      <alignment horizontal="right" vertical="center"/>
    </xf>
    <xf numFmtId="14" fontId="34" fillId="0" borderId="7" xfId="0" applyNumberFormat="1" applyFont="1" applyBorder="1" applyAlignment="1">
      <alignment vertical="center"/>
    </xf>
    <xf numFmtId="0" fontId="0" fillId="0" borderId="0" xfId="0" applyAlignment="1">
      <alignment vertical="center"/>
    </xf>
    <xf numFmtId="0" fontId="31" fillId="0" borderId="0" xfId="0" quotePrefix="1" applyFont="1"/>
  </cellXfs>
  <cellStyles count="10">
    <cellStyle name="Comma" xfId="5" builtinId="3"/>
    <cellStyle name="Comma 2" xfId="3" xr:uid="{C438B15D-B459-4B9C-9EFD-7F3D341708EA}"/>
    <cellStyle name="Normal" xfId="0" builtinId="0"/>
    <cellStyle name="Normal 2" xfId="1" xr:uid="{E9EAEAE3-8B73-4648-B52F-652921C217C4}"/>
    <cellStyle name="Normal 3" xfId="4" xr:uid="{3A22B7B3-C363-4F39-8834-430B12F23A1E}"/>
    <cellStyle name="Normal 4" xfId="2" xr:uid="{195009BB-5E22-4194-A83B-D45E995BFD50}"/>
    <cellStyle name="Normal 415" xfId="9" xr:uid="{E6B9C781-4471-41CE-881B-D7D94ACBF3D8}"/>
    <cellStyle name="Normal 416" xfId="8" xr:uid="{884CFF40-DDAD-43AA-BD24-3096AA49BBA9}"/>
    <cellStyle name="Percent" xfId="6" builtinId="5"/>
    <cellStyle name="Percent 2" xfId="7" xr:uid="{44ADE416-AED5-4F13-9F54-2109750415BC}"/>
  </cellStyles>
  <dxfs count="5">
    <dxf>
      <font>
        <color rgb="FFC00000"/>
      </font>
    </dxf>
    <dxf>
      <font>
        <color rgb="FFC0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1959-F1E8-4A86-95AE-75952C9378E0}">
  <sheetPr>
    <tabColor theme="9"/>
  </sheetPr>
  <dimension ref="A1:P83"/>
  <sheetViews>
    <sheetView tabSelected="1" zoomScale="80" zoomScaleNormal="80" workbookViewId="0">
      <pane ySplit="8" topLeftCell="A9" activePane="bottomLeft" state="frozen"/>
      <selection pane="bottomLeft" activeCell="S73" sqref="S73"/>
    </sheetView>
  </sheetViews>
  <sheetFormatPr defaultColWidth="8.6328125" defaultRowHeight="14.5" outlineLevelRow="1"/>
  <cols>
    <col min="1" max="1" width="57.1796875" bestFit="1" customWidth="1"/>
    <col min="2" max="2" width="16.1796875" bestFit="1" customWidth="1"/>
    <col min="3" max="3" width="15" bestFit="1" customWidth="1"/>
    <col min="4" max="4" width="19.6328125" bestFit="1" customWidth="1"/>
    <col min="5" max="5" width="20" bestFit="1" customWidth="1"/>
    <col min="6" max="6" width="18.36328125" bestFit="1" customWidth="1"/>
    <col min="7" max="7" width="16.36328125" bestFit="1" customWidth="1"/>
    <col min="8" max="8" width="19.36328125" bestFit="1" customWidth="1"/>
    <col min="9" max="9" width="26" bestFit="1" customWidth="1"/>
    <col min="10" max="10" width="21.90625" bestFit="1" customWidth="1"/>
    <col min="11" max="11" width="13.90625" bestFit="1" customWidth="1"/>
    <col min="12" max="12" width="16.08984375" customWidth="1"/>
    <col min="13" max="13" width="5.6328125" customWidth="1"/>
    <col min="14" max="14" width="11.453125" hidden="1" customWidth="1"/>
    <col min="15" max="15" width="12.36328125" hidden="1" customWidth="1"/>
    <col min="16" max="16" width="11" hidden="1" customWidth="1"/>
    <col min="17" max="17" width="0" hidden="1" customWidth="1"/>
  </cols>
  <sheetData>
    <row r="1" spans="1:16" s="1" customFormat="1" ht="39">
      <c r="A1" s="176" t="s">
        <v>360</v>
      </c>
      <c r="B1" s="176"/>
      <c r="C1" s="176"/>
      <c r="D1" s="176"/>
      <c r="E1" s="176"/>
      <c r="F1" s="176"/>
      <c r="G1" s="176"/>
      <c r="H1" s="176"/>
      <c r="I1" s="176"/>
      <c r="J1" s="176"/>
      <c r="K1" s="176"/>
      <c r="L1" s="176"/>
    </row>
    <row r="2" spans="1:16" s="1" customFormat="1" ht="31.5" customHeight="1">
      <c r="A2" s="177" t="s">
        <v>359</v>
      </c>
      <c r="B2" s="177"/>
      <c r="C2" s="177"/>
      <c r="D2" s="177"/>
      <c r="E2" s="177"/>
      <c r="F2" s="177"/>
      <c r="G2" s="177"/>
      <c r="H2" s="177"/>
      <c r="I2" s="177"/>
      <c r="J2" s="177"/>
      <c r="K2" s="177"/>
      <c r="L2" s="177"/>
    </row>
    <row r="3" spans="1:16" s="1" customFormat="1" ht="36" customHeight="1">
      <c r="A3" s="179" t="s">
        <v>361</v>
      </c>
      <c r="B3" s="180"/>
      <c r="C3" s="180"/>
      <c r="D3" s="180"/>
      <c r="E3" s="180"/>
      <c r="F3" s="180"/>
      <c r="G3" s="180"/>
      <c r="H3" s="180"/>
      <c r="I3" s="180"/>
      <c r="J3" s="180"/>
      <c r="K3" s="180"/>
      <c r="L3" s="180"/>
    </row>
    <row r="4" spans="1:16" s="1" customFormat="1" ht="132.5" customHeight="1" outlineLevel="1">
      <c r="A4" s="178" t="s">
        <v>362</v>
      </c>
      <c r="B4" s="178"/>
      <c r="C4" s="178"/>
      <c r="D4" s="178"/>
      <c r="E4" s="178"/>
      <c r="F4" s="178"/>
      <c r="G4" s="178"/>
      <c r="H4" s="178"/>
      <c r="I4" s="178"/>
      <c r="J4" s="178"/>
      <c r="K4" s="178"/>
      <c r="L4" s="178"/>
    </row>
    <row r="5" spans="1:16" s="1" customFormat="1" ht="25">
      <c r="A5" s="172" t="s">
        <v>363</v>
      </c>
      <c r="B5" s="172"/>
      <c r="C5" s="172"/>
      <c r="D5" s="172"/>
      <c r="E5" s="172"/>
      <c r="F5" s="172"/>
      <c r="G5" s="172"/>
      <c r="H5" s="172"/>
      <c r="I5" s="172"/>
      <c r="J5" s="172"/>
      <c r="K5" s="172"/>
      <c r="L5" s="172"/>
    </row>
    <row r="6" spans="1:16" s="1" customFormat="1" ht="16.5" customHeight="1">
      <c r="A6" s="173" t="s">
        <v>364</v>
      </c>
      <c r="B6" s="170" t="s">
        <v>365</v>
      </c>
      <c r="C6" s="167" t="s">
        <v>367</v>
      </c>
      <c r="D6" s="170" t="s">
        <v>366</v>
      </c>
      <c r="E6" s="170" t="s">
        <v>368</v>
      </c>
      <c r="F6" s="167" t="s">
        <v>369</v>
      </c>
      <c r="G6" s="170" t="s">
        <v>370</v>
      </c>
      <c r="H6" s="170" t="s">
        <v>371</v>
      </c>
      <c r="I6" s="170" t="s">
        <v>372</v>
      </c>
      <c r="J6" s="174" t="s">
        <v>373</v>
      </c>
      <c r="K6" s="175" t="s">
        <v>8</v>
      </c>
      <c r="L6" s="175" t="s">
        <v>374</v>
      </c>
    </row>
    <row r="7" spans="1:16" s="1" customFormat="1" ht="46.5" customHeight="1">
      <c r="A7" s="174"/>
      <c r="B7" s="171"/>
      <c r="C7" s="168"/>
      <c r="D7" s="171"/>
      <c r="E7" s="171"/>
      <c r="F7" s="168"/>
      <c r="G7" s="171"/>
      <c r="H7" s="171"/>
      <c r="I7" s="171"/>
      <c r="J7" s="174"/>
      <c r="K7" s="175"/>
      <c r="L7" s="175"/>
    </row>
    <row r="8" spans="1:16" s="1" customFormat="1" ht="24">
      <c r="A8" s="2"/>
      <c r="B8" s="4" t="s">
        <v>16</v>
      </c>
      <c r="C8" s="169"/>
      <c r="D8" s="3"/>
      <c r="E8" s="5"/>
      <c r="F8" s="169"/>
      <c r="G8" s="5"/>
      <c r="H8" s="5"/>
      <c r="I8" s="5"/>
      <c r="J8" s="6"/>
      <c r="K8" s="7"/>
      <c r="L8" s="7"/>
      <c r="N8" s="8" t="s">
        <v>5</v>
      </c>
      <c r="O8" s="8" t="s">
        <v>6</v>
      </c>
      <c r="P8" s="8" t="s">
        <v>7</v>
      </c>
    </row>
    <row r="9" spans="1:16" s="188" customFormat="1" ht="27" customHeight="1">
      <c r="A9" s="181" t="s">
        <v>375</v>
      </c>
      <c r="B9" s="182" t="str">
        <f>_xlfn.XLOOKUP(O9,'MFL - series'!A:A,'MFL - series'!H:H)</f>
        <v>A</v>
      </c>
      <c r="C9" s="183">
        <v>3218</v>
      </c>
      <c r="D9" s="184" t="s">
        <v>51</v>
      </c>
      <c r="E9" s="185">
        <f>_xlfn.IFNA(_xlfn.XLOOKUP(O9,'Upload File'!B:B,'Upload File'!D:D),0)</f>
        <v>4.5400000000000003E-2</v>
      </c>
      <c r="F9" s="185">
        <f>_xlfn.IFNA(_xlfn.XLOOKUP(O9,'Upload File'!B:B,'Upload File'!F:F),0)</f>
        <v>5.4000000000000003E-3</v>
      </c>
      <c r="G9" s="185">
        <f>_xlfn.IFNA(_xlfn.XLOOKUP(O9,'Upload File'!B:B,'Upload File'!H:H),0)</f>
        <v>2.7322000000000002</v>
      </c>
      <c r="H9" s="185">
        <f>_xlfn.IFNA(_xlfn.XLOOKUP(O9,'Upload File'!B:B,'Upload File'!J:J),0)</f>
        <v>0</v>
      </c>
      <c r="I9" s="185">
        <f>SUM(E9:H9)</f>
        <v>2.7830000000000004</v>
      </c>
      <c r="J9" s="185">
        <f>_xlfn.XLOOKUP(O9,Series!A:A,Series!BW:BW)</f>
        <v>27.875336564048951</v>
      </c>
      <c r="K9" s="186">
        <f>IFERROR(I9/J9,0)</f>
        <v>9.9837359581489621E-2</v>
      </c>
      <c r="L9" s="187">
        <v>45847</v>
      </c>
      <c r="N9" s="188" t="s">
        <v>192</v>
      </c>
      <c r="O9" s="188" t="s">
        <v>180</v>
      </c>
      <c r="P9" s="188">
        <v>3218</v>
      </c>
    </row>
    <row r="10" spans="1:16" s="188" customFormat="1" ht="27" customHeight="1">
      <c r="A10" s="181" t="s">
        <v>375</v>
      </c>
      <c r="B10" s="182" t="str">
        <f>_xlfn.XLOOKUP(O10,'MFL - series'!A:A,'MFL - series'!H:H)</f>
        <v>B</v>
      </c>
      <c r="C10" s="183">
        <v>3218</v>
      </c>
      <c r="D10" s="184" t="s">
        <v>51</v>
      </c>
      <c r="E10" s="185">
        <f>_xlfn.IFNA(_xlfn.XLOOKUP(O10,'Upload File'!B:B,'Upload File'!D:D),0)</f>
        <v>2.3900000000000001E-2</v>
      </c>
      <c r="F10" s="185">
        <f>_xlfn.IFNA(_xlfn.XLOOKUP(O10,'Upload File'!B:B,'Upload File'!F:F),0)</f>
        <v>2.8E-3</v>
      </c>
      <c r="G10" s="185">
        <f>_xlfn.IFNA(_xlfn.XLOOKUP(O10,'Upload File'!B:B,'Upload File'!H:H),0)</f>
        <v>1.4379999999999999</v>
      </c>
      <c r="H10" s="185">
        <f>_xlfn.IFNA(_xlfn.XLOOKUP(O10,'Upload File'!B:B,'Upload File'!J:J),0)</f>
        <v>0</v>
      </c>
      <c r="I10" s="185">
        <f t="shared" ref="I10:I71" si="0">SUM(E10:H10)</f>
        <v>1.4646999999999999</v>
      </c>
      <c r="J10" s="185">
        <f>_xlfn.XLOOKUP(O10,Series!A:A,Series!BW:BW)</f>
        <v>14.514678152969987</v>
      </c>
      <c r="K10" s="186">
        <f t="shared" ref="K10:K71" si="1">IFERROR(I10/J10,0)</f>
        <v>0.10091164161985181</v>
      </c>
      <c r="L10" s="187">
        <v>45847</v>
      </c>
      <c r="N10" s="188" t="s">
        <v>193</v>
      </c>
      <c r="O10" s="188" t="s">
        <v>182</v>
      </c>
      <c r="P10" s="188">
        <v>3218</v>
      </c>
    </row>
    <row r="11" spans="1:16" s="188" customFormat="1" ht="27" customHeight="1">
      <c r="A11" s="181" t="s">
        <v>375</v>
      </c>
      <c r="B11" s="182" t="str">
        <f>_xlfn.XLOOKUP(O11,'MFL - series'!A:A,'MFL - series'!H:H)</f>
        <v>D</v>
      </c>
      <c r="C11" s="183">
        <v>3218</v>
      </c>
      <c r="D11" s="184" t="s">
        <v>51</v>
      </c>
      <c r="E11" s="185">
        <f>_xlfn.IFNA(_xlfn.XLOOKUP(O11,'Upload File'!B:B,'Upload File'!D:D),0)</f>
        <v>2.3699999999999999E-2</v>
      </c>
      <c r="F11" s="185">
        <f>_xlfn.IFNA(_xlfn.XLOOKUP(O11,'Upload File'!B:B,'Upload File'!F:F),0)</f>
        <v>2.8E-3</v>
      </c>
      <c r="G11" s="185">
        <f>_xlfn.IFNA(_xlfn.XLOOKUP(O11,'Upload File'!B:B,'Upload File'!H:H),0)</f>
        <v>1.4275</v>
      </c>
      <c r="H11" s="185">
        <f>_xlfn.IFNA(_xlfn.XLOOKUP(O11,'Upload File'!B:B,'Upload File'!J:J),0)</f>
        <v>0</v>
      </c>
      <c r="I11" s="185">
        <f t="shared" si="0"/>
        <v>1.454</v>
      </c>
      <c r="J11" s="185">
        <f>_xlfn.XLOOKUP(O11,Series!A:A,Series!BW:BW)</f>
        <v>13.784083299772643</v>
      </c>
      <c r="K11" s="186">
        <f t="shared" si="1"/>
        <v>0.10548398238597284</v>
      </c>
      <c r="L11" s="187">
        <v>45847</v>
      </c>
      <c r="N11" s="188" t="s">
        <v>195</v>
      </c>
      <c r="O11" s="188" t="s">
        <v>184</v>
      </c>
      <c r="P11" s="188">
        <v>3218</v>
      </c>
    </row>
    <row r="12" spans="1:16" s="188" customFormat="1" ht="27" customHeight="1">
      <c r="A12" s="181" t="s">
        <v>375</v>
      </c>
      <c r="B12" s="182" t="str">
        <f>_xlfn.XLOOKUP(O12,'MFL - series'!A:A,'MFL - series'!H:H)</f>
        <v>F</v>
      </c>
      <c r="C12" s="183">
        <v>3218</v>
      </c>
      <c r="D12" s="184" t="s">
        <v>51</v>
      </c>
      <c r="E12" s="185">
        <f>_xlfn.IFNA(_xlfn.XLOOKUP(O12,'Upload File'!B:B,'Upload File'!D:D),0)</f>
        <v>5.11E-2</v>
      </c>
      <c r="F12" s="185">
        <f>_xlfn.IFNA(_xlfn.XLOOKUP(O12,'Upload File'!B:B,'Upload File'!F:F),0)</f>
        <v>6.1000000000000004E-3</v>
      </c>
      <c r="G12" s="185">
        <f>_xlfn.IFNA(_xlfn.XLOOKUP(O12,'Upload File'!B:B,'Upload File'!H:H),0)</f>
        <v>3.0758000000000001</v>
      </c>
      <c r="H12" s="185">
        <f>_xlfn.IFNA(_xlfn.XLOOKUP(O12,'Upload File'!B:B,'Upload File'!J:J),0)</f>
        <v>0</v>
      </c>
      <c r="I12" s="185">
        <f t="shared" si="0"/>
        <v>3.133</v>
      </c>
      <c r="J12" s="185">
        <f>_xlfn.XLOOKUP(O12,Series!A:A,Series!BW:BW)</f>
        <v>29.328402827346313</v>
      </c>
      <c r="K12" s="186">
        <f t="shared" si="1"/>
        <v>0.10682477387001574</v>
      </c>
      <c r="L12" s="187">
        <v>45847</v>
      </c>
      <c r="N12" s="188" t="s">
        <v>304</v>
      </c>
      <c r="O12" s="188" t="s">
        <v>186</v>
      </c>
      <c r="P12" s="188">
        <v>3218</v>
      </c>
    </row>
    <row r="13" spans="1:16" s="188" customFormat="1" ht="27" customHeight="1">
      <c r="A13" s="181" t="s">
        <v>375</v>
      </c>
      <c r="B13" s="182" t="str">
        <f>_xlfn.XLOOKUP(O13,'MFL - series'!A:A,'MFL - series'!H:H)</f>
        <v>F5</v>
      </c>
      <c r="C13" s="183">
        <v>3218</v>
      </c>
      <c r="D13" s="184" t="s">
        <v>51</v>
      </c>
      <c r="E13" s="185">
        <f>_xlfn.IFNA(_xlfn.XLOOKUP(O13,'Upload File'!B:B,'Upload File'!D:D),0)</f>
        <v>2.1399999999999999E-2</v>
      </c>
      <c r="F13" s="185">
        <f>_xlfn.IFNA(_xlfn.XLOOKUP(O13,'Upload File'!B:B,'Upload File'!F:F),0)</f>
        <v>2.5000000000000001E-3</v>
      </c>
      <c r="G13" s="185">
        <f>_xlfn.IFNA(_xlfn.XLOOKUP(O13,'Upload File'!B:B,'Upload File'!H:H),0)</f>
        <v>1.2877000000000001</v>
      </c>
      <c r="H13" s="185">
        <f>_xlfn.IFNA(_xlfn.XLOOKUP(O13,'Upload File'!B:B,'Upload File'!J:J),0)</f>
        <v>0</v>
      </c>
      <c r="I13" s="185">
        <f t="shared" si="0"/>
        <v>1.3116000000000001</v>
      </c>
      <c r="J13" s="185">
        <f>_xlfn.XLOOKUP(O13,Series!A:A,Series!BW:BW)</f>
        <v>12.308167342774368</v>
      </c>
      <c r="K13" s="186">
        <f t="shared" si="1"/>
        <v>0.10656338701553224</v>
      </c>
      <c r="L13" s="187">
        <v>45847</v>
      </c>
      <c r="N13" s="188" t="s">
        <v>305</v>
      </c>
      <c r="O13" s="188" t="s">
        <v>187</v>
      </c>
      <c r="P13" s="188">
        <v>3218</v>
      </c>
    </row>
    <row r="14" spans="1:16" s="188" customFormat="1" ht="27" customHeight="1">
      <c r="A14" s="181" t="s">
        <v>375</v>
      </c>
      <c r="B14" s="182" t="str">
        <f>_xlfn.XLOOKUP(O14,'MFL - series'!A:A,'MFL - series'!H:H)</f>
        <v>F8</v>
      </c>
      <c r="C14" s="183">
        <v>3218</v>
      </c>
      <c r="D14" s="184" t="s">
        <v>51</v>
      </c>
      <c r="E14" s="185">
        <f>_xlfn.IFNA(_xlfn.XLOOKUP(O14,'Upload File'!B:B,'Upload File'!D:D),0)</f>
        <v>1.04E-2</v>
      </c>
      <c r="F14" s="185">
        <f>_xlfn.IFNA(_xlfn.XLOOKUP(O14,'Upload File'!B:B,'Upload File'!F:F),0)</f>
        <v>1.1999999999999999E-3</v>
      </c>
      <c r="G14" s="185">
        <f>_xlfn.IFNA(_xlfn.XLOOKUP(O14,'Upload File'!B:B,'Upload File'!H:H),0)</f>
        <v>0.62549999999999994</v>
      </c>
      <c r="H14" s="185">
        <f>_xlfn.IFNA(_xlfn.XLOOKUP(O14,'Upload File'!B:B,'Upload File'!J:J),0)</f>
        <v>0</v>
      </c>
      <c r="I14" s="185">
        <f t="shared" si="0"/>
        <v>0.6371</v>
      </c>
      <c r="J14" s="185">
        <f>_xlfn.XLOOKUP(O14,Series!A:A,Series!BW:BW)</f>
        <v>5.9763102946629312</v>
      </c>
      <c r="K14" s="186">
        <f t="shared" si="1"/>
        <v>0.10660423716100453</v>
      </c>
      <c r="L14" s="187">
        <v>45847</v>
      </c>
      <c r="N14" s="188" t="s">
        <v>306</v>
      </c>
      <c r="O14" s="188" t="s">
        <v>190</v>
      </c>
      <c r="P14" s="188">
        <v>3218</v>
      </c>
    </row>
    <row r="15" spans="1:16" s="188" customFormat="1" ht="27" customHeight="1">
      <c r="A15" s="181" t="s">
        <v>375</v>
      </c>
      <c r="B15" s="182" t="str">
        <f>_xlfn.XLOOKUP(O15,'MFL - series'!A:A,'MFL - series'!H:H)</f>
        <v>I</v>
      </c>
      <c r="C15" s="183">
        <v>3218</v>
      </c>
      <c r="D15" s="184" t="s">
        <v>51</v>
      </c>
      <c r="E15" s="185">
        <f>_xlfn.IFNA(_xlfn.XLOOKUP(O15,'Upload File'!B:B,'Upload File'!D:D),0)</f>
        <v>5.4100000000000002E-2</v>
      </c>
      <c r="F15" s="185">
        <f>_xlfn.IFNA(_xlfn.XLOOKUP(O15,'Upload File'!B:B,'Upload File'!F:F),0)</f>
        <v>6.4000000000000003E-3</v>
      </c>
      <c r="G15" s="185">
        <f>_xlfn.IFNA(_xlfn.XLOOKUP(O15,'Upload File'!B:B,'Upload File'!H:H),0)</f>
        <v>3.2568999999999999</v>
      </c>
      <c r="H15" s="185">
        <f>_xlfn.IFNA(_xlfn.XLOOKUP(O15,'Upload File'!B:B,'Upload File'!J:J),0)</f>
        <v>0</v>
      </c>
      <c r="I15" s="185">
        <f t="shared" si="0"/>
        <v>3.3174000000000001</v>
      </c>
      <c r="J15" s="185">
        <f>_xlfn.XLOOKUP(O15,Series!A:A,Series!BW:BW)</f>
        <v>31.977863985592421</v>
      </c>
      <c r="K15" s="186">
        <f t="shared" si="1"/>
        <v>0.10374051254626168</v>
      </c>
      <c r="L15" s="187">
        <v>45847</v>
      </c>
      <c r="N15" s="188" t="s">
        <v>206</v>
      </c>
      <c r="O15" s="188" t="s">
        <v>192</v>
      </c>
      <c r="P15" s="188">
        <v>3218</v>
      </c>
    </row>
    <row r="16" spans="1:16" s="188" customFormat="1" ht="27" customHeight="1">
      <c r="A16" s="181" t="s">
        <v>375</v>
      </c>
      <c r="B16" s="182" t="str">
        <f>_xlfn.XLOOKUP(O16,'MFL - series'!A:A,'MFL - series'!H:H)</f>
        <v>O</v>
      </c>
      <c r="C16" s="183">
        <v>3218</v>
      </c>
      <c r="D16" s="184" t="s">
        <v>51</v>
      </c>
      <c r="E16" s="185">
        <f>_xlfn.IFNA(_xlfn.XLOOKUP(O16,'Upload File'!B:B,'Upload File'!D:D),0)</f>
        <v>6.1100000000000002E-2</v>
      </c>
      <c r="F16" s="185">
        <f>_xlfn.IFNA(_xlfn.XLOOKUP(O16,'Upload File'!B:B,'Upload File'!F:F),0)</f>
        <v>7.1999999999999998E-3</v>
      </c>
      <c r="G16" s="185">
        <f>_xlfn.IFNA(_xlfn.XLOOKUP(O16,'Upload File'!B:B,'Upload File'!H:H),0)</f>
        <v>3.6791</v>
      </c>
      <c r="H16" s="185">
        <f>_xlfn.IFNA(_xlfn.XLOOKUP(O16,'Upload File'!B:B,'Upload File'!J:J),0)</f>
        <v>0</v>
      </c>
      <c r="I16" s="185">
        <f t="shared" si="0"/>
        <v>3.7473999999999998</v>
      </c>
      <c r="J16" s="185">
        <f>_xlfn.XLOOKUP(O16,Series!A:A,Series!BW:BW)</f>
        <v>33.410465772898</v>
      </c>
      <c r="K16" s="186">
        <f t="shared" si="1"/>
        <v>0.11216245907711429</v>
      </c>
      <c r="L16" s="187">
        <v>45847</v>
      </c>
      <c r="N16" s="188" t="s">
        <v>307</v>
      </c>
      <c r="O16" s="188" t="s">
        <v>195</v>
      </c>
      <c r="P16" s="188">
        <v>3218</v>
      </c>
    </row>
    <row r="17" spans="1:16" s="188" customFormat="1" ht="27" customHeight="1">
      <c r="A17" s="181" t="s">
        <v>375</v>
      </c>
      <c r="B17" s="182" t="str">
        <f>_xlfn.XLOOKUP(O17,'MFL - series'!A:A,'MFL - series'!H:H)</f>
        <v>PWFB5</v>
      </c>
      <c r="C17" s="183">
        <v>3218</v>
      </c>
      <c r="D17" s="184" t="s">
        <v>51</v>
      </c>
      <c r="E17" s="185">
        <f>_xlfn.IFNA(_xlfn.XLOOKUP(O17,'Upload File'!B:B,'Upload File'!D:D),0)</f>
        <v>2.01E-2</v>
      </c>
      <c r="F17" s="185">
        <f>_xlfn.IFNA(_xlfn.XLOOKUP(O17,'Upload File'!B:B,'Upload File'!F:F),0)</f>
        <v>2.3999999999999998E-3</v>
      </c>
      <c r="G17" s="185">
        <f>_xlfn.IFNA(_xlfn.XLOOKUP(O17,'Upload File'!B:B,'Upload File'!H:H),0)</f>
        <v>1.2083999999999999</v>
      </c>
      <c r="H17" s="185">
        <f>_xlfn.IFNA(_xlfn.XLOOKUP(O17,'Upload File'!B:B,'Upload File'!J:J),0)</f>
        <v>0</v>
      </c>
      <c r="I17" s="185">
        <f t="shared" si="0"/>
        <v>1.2308999999999999</v>
      </c>
      <c r="J17" s="185">
        <f>_xlfn.XLOOKUP(O17,Series!A:A,Series!BW:BW)</f>
        <v>11.538714570607739</v>
      </c>
      <c r="K17" s="186">
        <f t="shared" si="1"/>
        <v>0.10667566066114841</v>
      </c>
      <c r="L17" s="187">
        <v>45847</v>
      </c>
      <c r="N17" s="188" t="s">
        <v>308</v>
      </c>
      <c r="O17" s="188" t="s">
        <v>197</v>
      </c>
      <c r="P17" s="188">
        <v>3218</v>
      </c>
    </row>
    <row r="18" spans="1:16" s="188" customFormat="1" ht="27" customHeight="1">
      <c r="A18" s="181" t="s">
        <v>375</v>
      </c>
      <c r="B18" s="182" t="str">
        <f>_xlfn.XLOOKUP(O18,'MFL - series'!A:A,'MFL - series'!H:H)</f>
        <v>PWFB</v>
      </c>
      <c r="C18" s="183">
        <v>3218</v>
      </c>
      <c r="D18" s="184" t="s">
        <v>51</v>
      </c>
      <c r="E18" s="185">
        <f>_xlfn.IFNA(_xlfn.XLOOKUP(O18,'Upload File'!B:B,'Upload File'!D:D),0)</f>
        <v>2.1399999999999999E-2</v>
      </c>
      <c r="F18" s="185">
        <f>_xlfn.IFNA(_xlfn.XLOOKUP(O18,'Upload File'!B:B,'Upload File'!F:F),0)</f>
        <v>2.5000000000000001E-3</v>
      </c>
      <c r="G18" s="185">
        <f>_xlfn.IFNA(_xlfn.XLOOKUP(O18,'Upload File'!B:B,'Upload File'!H:H),0)</f>
        <v>1.2889999999999999</v>
      </c>
      <c r="H18" s="185">
        <f>_xlfn.IFNA(_xlfn.XLOOKUP(O18,'Upload File'!B:B,'Upload File'!J:J),0)</f>
        <v>0</v>
      </c>
      <c r="I18" s="185">
        <f t="shared" si="0"/>
        <v>1.3129</v>
      </c>
      <c r="J18" s="185">
        <f>_xlfn.XLOOKUP(O18,Series!A:A,Series!BW:BW)</f>
        <v>12.314665245329405</v>
      </c>
      <c r="K18" s="186">
        <f t="shared" si="1"/>
        <v>0.10661272343541331</v>
      </c>
      <c r="L18" s="187">
        <v>45847</v>
      </c>
      <c r="N18" s="188" t="s">
        <v>309</v>
      </c>
      <c r="O18" s="188" t="s">
        <v>200</v>
      </c>
      <c r="P18" s="188">
        <v>3218</v>
      </c>
    </row>
    <row r="19" spans="1:16" s="188" customFormat="1" ht="27" customHeight="1">
      <c r="A19" s="181" t="s">
        <v>375</v>
      </c>
      <c r="B19" s="182" t="str">
        <f>_xlfn.XLOOKUP(O19,'MFL - series'!A:A,'MFL - series'!H:H)</f>
        <v>Investor Series</v>
      </c>
      <c r="C19" s="183">
        <v>3218</v>
      </c>
      <c r="D19" s="184" t="s">
        <v>51</v>
      </c>
      <c r="E19" s="185">
        <f>_xlfn.IFNA(_xlfn.XLOOKUP(O19,'Upload File'!B:B,'Upload File'!D:D),0)</f>
        <v>2.46E-2</v>
      </c>
      <c r="F19" s="185">
        <f>_xlfn.IFNA(_xlfn.XLOOKUP(O19,'Upload File'!B:B,'Upload File'!F:F),0)</f>
        <v>2.8999999999999998E-3</v>
      </c>
      <c r="G19" s="185">
        <f>_xlfn.IFNA(_xlfn.XLOOKUP(O19,'Upload File'!B:B,'Upload File'!H:H),0)</f>
        <v>1.4833000000000001</v>
      </c>
      <c r="H19" s="185">
        <f>_xlfn.IFNA(_xlfn.XLOOKUP(O19,'Upload File'!B:B,'Upload File'!J:J),0)</f>
        <v>0</v>
      </c>
      <c r="I19" s="185">
        <f t="shared" si="0"/>
        <v>1.5108000000000001</v>
      </c>
      <c r="J19" s="185">
        <f>_xlfn.XLOOKUP(O19,Series!A:A,Series!BW:BW)</f>
        <v>14.695049904994971</v>
      </c>
      <c r="K19" s="186">
        <f t="shared" si="1"/>
        <v>0.10281013060639328</v>
      </c>
      <c r="L19" s="187">
        <v>45847</v>
      </c>
      <c r="N19" s="188" t="s">
        <v>310</v>
      </c>
      <c r="O19" s="188" t="s">
        <v>203</v>
      </c>
      <c r="P19" s="188">
        <v>3218</v>
      </c>
    </row>
    <row r="20" spans="1:16" s="188" customFormat="1" ht="27" customHeight="1">
      <c r="A20" s="181" t="s">
        <v>375</v>
      </c>
      <c r="B20" s="182" t="str">
        <f>_xlfn.XLOOKUP(O20,'MFL - series'!A:A,'MFL - series'!H:H)</f>
        <v>T5</v>
      </c>
      <c r="C20" s="183">
        <v>3218</v>
      </c>
      <c r="D20" s="184" t="s">
        <v>51</v>
      </c>
      <c r="E20" s="185">
        <f>_xlfn.IFNA(_xlfn.XLOOKUP(O20,'Upload File'!B:B,'Upload File'!D:D),0)</f>
        <v>1.44E-2</v>
      </c>
      <c r="F20" s="185">
        <f>_xlfn.IFNA(_xlfn.XLOOKUP(O20,'Upload File'!B:B,'Upload File'!F:F),0)</f>
        <v>1.6999999999999999E-3</v>
      </c>
      <c r="G20" s="185">
        <f>_xlfn.IFNA(_xlfn.XLOOKUP(O20,'Upload File'!B:B,'Upload File'!H:H),0)</f>
        <v>0.86760000000000004</v>
      </c>
      <c r="H20" s="185">
        <f>_xlfn.IFNA(_xlfn.XLOOKUP(O20,'Upload File'!B:B,'Upload File'!J:J),0)</f>
        <v>0</v>
      </c>
      <c r="I20" s="185">
        <f t="shared" si="0"/>
        <v>0.88370000000000004</v>
      </c>
      <c r="J20" s="185">
        <f>_xlfn.XLOOKUP(O20,Series!A:A,Series!BW:BW)</f>
        <v>8.8471657339275147</v>
      </c>
      <c r="K20" s="186">
        <f t="shared" si="1"/>
        <v>9.9885096151318492E-2</v>
      </c>
      <c r="L20" s="187">
        <v>45847</v>
      </c>
      <c r="N20" s="188" t="s">
        <v>311</v>
      </c>
      <c r="O20" s="188" t="s">
        <v>206</v>
      </c>
      <c r="P20" s="188">
        <v>3218</v>
      </c>
    </row>
    <row r="21" spans="1:16" s="188" customFormat="1" ht="27" customHeight="1">
      <c r="A21" s="181" t="s">
        <v>375</v>
      </c>
      <c r="B21" s="182" t="str">
        <f>_xlfn.XLOOKUP(O21,'MFL - series'!A:A,'MFL - series'!H:H)</f>
        <v>T8</v>
      </c>
      <c r="C21" s="183">
        <v>3218</v>
      </c>
      <c r="D21" s="184" t="s">
        <v>51</v>
      </c>
      <c r="E21" s="185">
        <f>_xlfn.IFNA(_xlfn.XLOOKUP(O21,'Upload File'!B:B,'Upload File'!D:D),0)</f>
        <v>8.8999999999999999E-3</v>
      </c>
      <c r="F21" s="185">
        <f>_xlfn.IFNA(_xlfn.XLOOKUP(O21,'Upload File'!B:B,'Upload File'!F:F),0)</f>
        <v>1.1000000000000001E-3</v>
      </c>
      <c r="G21" s="185">
        <f>_xlfn.IFNA(_xlfn.XLOOKUP(O21,'Upload File'!B:B,'Upload File'!H:H),0)</f>
        <v>0.53539999999999999</v>
      </c>
      <c r="H21" s="185">
        <f>_xlfn.IFNA(_xlfn.XLOOKUP(O21,'Upload File'!B:B,'Upload File'!J:J),0)</f>
        <v>0</v>
      </c>
      <c r="I21" s="185">
        <f t="shared" si="0"/>
        <v>0.5454</v>
      </c>
      <c r="J21" s="185">
        <f>_xlfn.XLOOKUP(O21,Series!A:A,Series!BW:BW)</f>
        <v>5.4792102275504551</v>
      </c>
      <c r="K21" s="186">
        <f t="shared" si="1"/>
        <v>9.9539893041086583E-2</v>
      </c>
      <c r="L21" s="187">
        <v>45847</v>
      </c>
      <c r="N21" s="188" t="s">
        <v>223</v>
      </c>
      <c r="O21" s="188" t="s">
        <v>207</v>
      </c>
      <c r="P21" s="188">
        <v>3218</v>
      </c>
    </row>
    <row r="22" spans="1:16" s="188" customFormat="1" ht="27" customHeight="1">
      <c r="A22" s="181" t="s">
        <v>375</v>
      </c>
      <c r="B22" s="182" t="str">
        <f>_xlfn.XLOOKUP(O22,'MFL - series'!A:A,'MFL - series'!H:H)</f>
        <v>FB</v>
      </c>
      <c r="C22" s="183">
        <v>3218</v>
      </c>
      <c r="D22" s="184" t="s">
        <v>51</v>
      </c>
      <c r="E22" s="185">
        <f>_xlfn.IFNA(_xlfn.XLOOKUP(O22,'Upload File'!B:B,'Upload File'!D:D),0)</f>
        <v>2.3E-2</v>
      </c>
      <c r="F22" s="185">
        <f>_xlfn.IFNA(_xlfn.XLOOKUP(O22,'Upload File'!B:B,'Upload File'!F:F),0)</f>
        <v>2.7000000000000001E-3</v>
      </c>
      <c r="G22" s="185">
        <f>_xlfn.IFNA(_xlfn.XLOOKUP(O22,'Upload File'!B:B,'Upload File'!H:H),0)</f>
        <v>1.3824000000000001</v>
      </c>
      <c r="H22" s="185">
        <f>_xlfn.IFNA(_xlfn.XLOOKUP(O22,'Upload File'!B:B,'Upload File'!J:J),0)</f>
        <v>0</v>
      </c>
      <c r="I22" s="185">
        <f t="shared" si="0"/>
        <v>1.4081000000000001</v>
      </c>
      <c r="J22" s="185">
        <f>_xlfn.XLOOKUP(O22,Series!A:A,Series!BW:BW)</f>
        <v>13.341533072538617</v>
      </c>
      <c r="K22" s="186">
        <f t="shared" si="1"/>
        <v>0.1055425933694491</v>
      </c>
      <c r="L22" s="187">
        <v>45847</v>
      </c>
      <c r="N22" s="188" t="s">
        <v>180</v>
      </c>
      <c r="O22" s="188" t="s">
        <v>208</v>
      </c>
      <c r="P22" s="188">
        <v>3218</v>
      </c>
    </row>
    <row r="23" spans="1:16" s="188" customFormat="1" ht="27" customHeight="1">
      <c r="A23" s="181" t="s">
        <v>375</v>
      </c>
      <c r="B23" s="182" t="str">
        <f>_xlfn.XLOOKUP(O23,'MFL - series'!A:A,'MFL - series'!H:H)</f>
        <v>PWX</v>
      </c>
      <c r="C23" s="183">
        <v>3218</v>
      </c>
      <c r="D23" s="184" t="s">
        <v>51</v>
      </c>
      <c r="E23" s="185">
        <f>_xlfn.IFNA(_xlfn.XLOOKUP(O23,'Upload File'!B:B,'Upload File'!D:D),0)</f>
        <v>2.6499999999999999E-2</v>
      </c>
      <c r="F23" s="185">
        <f>_xlfn.IFNA(_xlfn.XLOOKUP(O23,'Upload File'!B:B,'Upload File'!F:F),0)</f>
        <v>3.0999999999999999E-3</v>
      </c>
      <c r="G23" s="185">
        <f>_xlfn.IFNA(_xlfn.XLOOKUP(O23,'Upload File'!B:B,'Upload File'!H:H),0)</f>
        <v>1.5976999999999999</v>
      </c>
      <c r="H23" s="185">
        <f>_xlfn.IFNA(_xlfn.XLOOKUP(O23,'Upload File'!B:B,'Upload File'!J:J),0)</f>
        <v>0</v>
      </c>
      <c r="I23" s="185">
        <f t="shared" si="0"/>
        <v>1.6273</v>
      </c>
      <c r="J23" s="185">
        <f>_xlfn.XLOOKUP(O23,Series!A:A,Series!BW:BW)</f>
        <v>14.508947506108797</v>
      </c>
      <c r="K23" s="186">
        <f t="shared" si="1"/>
        <v>0.11215837670615647</v>
      </c>
      <c r="L23" s="187">
        <v>45847</v>
      </c>
      <c r="N23" s="188" t="s">
        <v>184</v>
      </c>
      <c r="O23" s="188" t="s">
        <v>211</v>
      </c>
      <c r="P23" s="188">
        <v>3218</v>
      </c>
    </row>
    <row r="24" spans="1:16" s="188" customFormat="1" ht="27" customHeight="1">
      <c r="A24" s="181" t="s">
        <v>375</v>
      </c>
      <c r="B24" s="182" t="str">
        <f>_xlfn.XLOOKUP(O24,'MFL - series'!A:A,'MFL - series'!H:H)</f>
        <v>PW</v>
      </c>
      <c r="C24" s="183">
        <v>3218</v>
      </c>
      <c r="D24" s="184" t="s">
        <v>51</v>
      </c>
      <c r="E24" s="185">
        <f>_xlfn.IFNA(_xlfn.XLOOKUP(O24,'Upload File'!B:B,'Upload File'!D:D),0)</f>
        <v>2.3599999999999999E-2</v>
      </c>
      <c r="F24" s="185">
        <f>_xlfn.IFNA(_xlfn.XLOOKUP(O24,'Upload File'!B:B,'Upload File'!F:F),0)</f>
        <v>2.8E-3</v>
      </c>
      <c r="G24" s="185">
        <f>_xlfn.IFNA(_xlfn.XLOOKUP(O24,'Upload File'!B:B,'Upload File'!H:H),0)</f>
        <v>1.4220999999999999</v>
      </c>
      <c r="H24" s="185">
        <f>_xlfn.IFNA(_xlfn.XLOOKUP(O24,'Upload File'!B:B,'Upload File'!J:J),0)</f>
        <v>0</v>
      </c>
      <c r="I24" s="185">
        <f t="shared" si="0"/>
        <v>1.4484999999999999</v>
      </c>
      <c r="J24" s="185">
        <f>_xlfn.XLOOKUP(O24,Series!A:A,Series!BW:BW)</f>
        <v>14.302694309163202</v>
      </c>
      <c r="K24" s="186">
        <f t="shared" si="1"/>
        <v>0.10127462481471061</v>
      </c>
      <c r="L24" s="187">
        <v>45847</v>
      </c>
      <c r="N24" s="188" t="s">
        <v>186</v>
      </c>
      <c r="O24" s="188" t="s">
        <v>214</v>
      </c>
      <c r="P24" s="188">
        <v>3218</v>
      </c>
    </row>
    <row r="25" spans="1:16" s="188" customFormat="1" ht="27" customHeight="1">
      <c r="A25" s="181" t="s">
        <v>375</v>
      </c>
      <c r="B25" s="182" t="str">
        <f>_xlfn.XLOOKUP(O25,'MFL - series'!A:A,'MFL - series'!H:H)</f>
        <v>PWT5</v>
      </c>
      <c r="C25" s="183">
        <v>3218</v>
      </c>
      <c r="D25" s="184" t="s">
        <v>51</v>
      </c>
      <c r="E25" s="185">
        <f>_xlfn.IFNA(_xlfn.XLOOKUP(O25,'Upload File'!B:B,'Upload File'!D:D),0)</f>
        <v>1.8700000000000001E-2</v>
      </c>
      <c r="F25" s="185">
        <f>_xlfn.IFNA(_xlfn.XLOOKUP(O25,'Upload File'!B:B,'Upload File'!F:F),0)</f>
        <v>2.2000000000000001E-3</v>
      </c>
      <c r="G25" s="185">
        <f>_xlfn.IFNA(_xlfn.XLOOKUP(O25,'Upload File'!B:B,'Upload File'!H:H),0)</f>
        <v>1.1283000000000001</v>
      </c>
      <c r="H25" s="185">
        <f>_xlfn.IFNA(_xlfn.XLOOKUP(O25,'Upload File'!B:B,'Upload File'!J:J),0)</f>
        <v>0</v>
      </c>
      <c r="I25" s="185">
        <f t="shared" si="0"/>
        <v>1.1492</v>
      </c>
      <c r="J25" s="185">
        <f>_xlfn.XLOOKUP(O25,Series!A:A,Series!BW:BW)</f>
        <v>11.325445929851655</v>
      </c>
      <c r="K25" s="186">
        <f t="shared" si="1"/>
        <v>0.10147061820947235</v>
      </c>
      <c r="L25" s="187">
        <v>45847</v>
      </c>
      <c r="N25" s="188" t="s">
        <v>192</v>
      </c>
      <c r="O25" s="188" t="s">
        <v>217</v>
      </c>
      <c r="P25" s="188">
        <v>3218</v>
      </c>
    </row>
    <row r="26" spans="1:16" s="188" customFormat="1" ht="27" customHeight="1">
      <c r="A26" s="181" t="s">
        <v>375</v>
      </c>
      <c r="B26" s="182" t="str">
        <f>_xlfn.XLOOKUP(O26,'MFL - series'!A:A,'MFL - series'!H:H)</f>
        <v>PWT8</v>
      </c>
      <c r="C26" s="183">
        <v>3218</v>
      </c>
      <c r="D26" s="184" t="s">
        <v>51</v>
      </c>
      <c r="E26" s="185">
        <f>_xlfn.IFNA(_xlfn.XLOOKUP(O26,'Upload File'!B:B,'Upload File'!D:D),0)</f>
        <v>1.2200000000000001E-2</v>
      </c>
      <c r="F26" s="185">
        <f>_xlfn.IFNA(_xlfn.XLOOKUP(O26,'Upload File'!B:B,'Upload File'!F:F),0)</f>
        <v>1.4E-3</v>
      </c>
      <c r="G26" s="185">
        <f>_xlfn.IFNA(_xlfn.XLOOKUP(O26,'Upload File'!B:B,'Upload File'!H:H),0)</f>
        <v>0.73609999999999998</v>
      </c>
      <c r="H26" s="185">
        <f>_xlfn.IFNA(_xlfn.XLOOKUP(O26,'Upload File'!B:B,'Upload File'!J:J),0)</f>
        <v>0</v>
      </c>
      <c r="I26" s="185">
        <f t="shared" si="0"/>
        <v>0.74970000000000003</v>
      </c>
      <c r="J26" s="185">
        <f>_xlfn.XLOOKUP(O26,Series!A:A,Series!BW:BW)</f>
        <v>7.4332105533615023</v>
      </c>
      <c r="K26" s="186">
        <f t="shared" si="1"/>
        <v>0.10085816816543224</v>
      </c>
      <c r="L26" s="187">
        <v>45847</v>
      </c>
      <c r="N26" s="188" t="s">
        <v>193</v>
      </c>
      <c r="O26" s="188" t="s">
        <v>220</v>
      </c>
      <c r="P26" s="188">
        <v>3218</v>
      </c>
    </row>
    <row r="27" spans="1:16" s="188" customFormat="1" ht="27" customHeight="1">
      <c r="A27" s="181" t="s">
        <v>375</v>
      </c>
      <c r="B27" s="182" t="str">
        <f>_xlfn.XLOOKUP(O27,'MFL - series'!A:A,'MFL - series'!H:H)</f>
        <v>AR</v>
      </c>
      <c r="C27" s="183">
        <v>3218</v>
      </c>
      <c r="D27" s="184" t="s">
        <v>51</v>
      </c>
      <c r="E27" s="185">
        <f>_xlfn.IFNA(_xlfn.XLOOKUP(O27,'Upload File'!B:B,'Upload File'!D:D),0)</f>
        <v>3.2500000000000001E-2</v>
      </c>
      <c r="F27" s="185">
        <f>_xlfn.IFNA(_xlfn.XLOOKUP(O27,'Upload File'!B:B,'Upload File'!F:F),0)</f>
        <v>3.8E-3</v>
      </c>
      <c r="G27" s="185">
        <f>_xlfn.IFNA(_xlfn.XLOOKUP(O27,'Upload File'!B:B,'Upload File'!H:H),0)</f>
        <v>1.956</v>
      </c>
      <c r="H27" s="185">
        <f>_xlfn.IFNA(_xlfn.XLOOKUP(O27,'Upload File'!B:B,'Upload File'!J:J),0)</f>
        <v>0</v>
      </c>
      <c r="I27" s="185">
        <f t="shared" si="0"/>
        <v>1.9923</v>
      </c>
      <c r="J27" s="185">
        <f>_xlfn.XLOOKUP(O27,Series!A:A,Series!BW:BW)</f>
        <v>20.04891330781053</v>
      </c>
      <c r="K27" s="186">
        <f t="shared" si="1"/>
        <v>9.9371969413616659E-2</v>
      </c>
      <c r="L27" s="187">
        <v>45847</v>
      </c>
      <c r="N27" s="188" t="s">
        <v>312</v>
      </c>
      <c r="O27" s="188" t="s">
        <v>223</v>
      </c>
      <c r="P27" s="188">
        <v>3218</v>
      </c>
    </row>
    <row r="28" spans="1:16" s="188" customFormat="1" ht="27" customHeight="1">
      <c r="A28" s="181" t="s">
        <v>375</v>
      </c>
      <c r="B28" s="182" t="str">
        <f>_xlfn.XLOOKUP(O28,'MFL - series'!A:A,'MFL - series'!H:H)</f>
        <v>A</v>
      </c>
      <c r="C28" s="183">
        <v>3219</v>
      </c>
      <c r="D28" s="184" t="s">
        <v>51</v>
      </c>
      <c r="E28" s="185">
        <f>_xlfn.IFNA(_xlfn.XLOOKUP(O28,'Upload File'!B:B,'Upload File'!D:D),0)</f>
        <v>5.11E-2</v>
      </c>
      <c r="F28" s="185">
        <f>_xlfn.IFNA(_xlfn.XLOOKUP(O28,'Upload File'!B:B,'Upload File'!F:F),0)</f>
        <v>0</v>
      </c>
      <c r="G28" s="185">
        <f>_xlfn.IFNA(_xlfn.XLOOKUP(O28,'Upload File'!B:B,'Upload File'!H:H),0)</f>
        <v>0</v>
      </c>
      <c r="H28" s="185">
        <f>_xlfn.IFNA(_xlfn.XLOOKUP(O28,'Upload File'!B:B,'Upload File'!J:J),0)</f>
        <v>0</v>
      </c>
      <c r="I28" s="185">
        <f t="shared" si="0"/>
        <v>5.11E-2</v>
      </c>
      <c r="J28" s="185">
        <f>_xlfn.XLOOKUP(O28,Series!A:A,Series!BW:BW)</f>
        <v>28.563101673994858</v>
      </c>
      <c r="K28" s="186">
        <f t="shared" si="1"/>
        <v>1.7890213949181772E-3</v>
      </c>
      <c r="L28" s="187">
        <v>45847</v>
      </c>
      <c r="N28" s="188" t="s">
        <v>233</v>
      </c>
      <c r="O28" s="188" t="s">
        <v>226</v>
      </c>
      <c r="P28" s="188">
        <v>3219</v>
      </c>
    </row>
    <row r="29" spans="1:16" s="188" customFormat="1" ht="27" customHeight="1">
      <c r="A29" s="181" t="s">
        <v>375</v>
      </c>
      <c r="B29" s="182" t="str">
        <f>_xlfn.XLOOKUP(O29,'MFL - series'!A:A,'MFL - series'!H:H)</f>
        <v>D</v>
      </c>
      <c r="C29" s="183">
        <v>3219</v>
      </c>
      <c r="D29" s="184" t="s">
        <v>51</v>
      </c>
      <c r="E29" s="185">
        <f>_xlfn.IFNA(_xlfn.XLOOKUP(O29,'Upload File'!B:B,'Upload File'!D:D),0)</f>
        <v>0.14710000000000001</v>
      </c>
      <c r="F29" s="185">
        <f>_xlfn.IFNA(_xlfn.XLOOKUP(O29,'Upload File'!B:B,'Upload File'!F:F),0)</f>
        <v>0</v>
      </c>
      <c r="G29" s="185">
        <f>_xlfn.IFNA(_xlfn.XLOOKUP(O29,'Upload File'!B:B,'Upload File'!H:H),0)</f>
        <v>0</v>
      </c>
      <c r="H29" s="185">
        <f>_xlfn.IFNA(_xlfn.XLOOKUP(O29,'Upload File'!B:B,'Upload File'!J:J),0)</f>
        <v>0</v>
      </c>
      <c r="I29" s="185">
        <f t="shared" si="0"/>
        <v>0.14710000000000001</v>
      </c>
      <c r="J29" s="185">
        <f>_xlfn.XLOOKUP(O29,Series!A:A,Series!BW:BW)</f>
        <v>20.746310554956224</v>
      </c>
      <c r="K29" s="186">
        <f t="shared" si="1"/>
        <v>7.0904173351853308E-3</v>
      </c>
      <c r="L29" s="187">
        <v>45847</v>
      </c>
      <c r="N29" s="188" t="s">
        <v>313</v>
      </c>
      <c r="O29" s="188" t="s">
        <v>228</v>
      </c>
      <c r="P29" s="188">
        <v>3219</v>
      </c>
    </row>
    <row r="30" spans="1:16" s="188" customFormat="1" ht="27" customHeight="1">
      <c r="A30" s="181" t="s">
        <v>375</v>
      </c>
      <c r="B30" s="182" t="str">
        <f>_xlfn.XLOOKUP(O30,'MFL - series'!A:A,'MFL - series'!H:H)</f>
        <v>F</v>
      </c>
      <c r="C30" s="183">
        <v>3219</v>
      </c>
      <c r="D30" s="184" t="s">
        <v>51</v>
      </c>
      <c r="E30" s="185">
        <f>_xlfn.IFNA(_xlfn.XLOOKUP(O30,'Upload File'!B:B,'Upload File'!D:D),0)</f>
        <v>0.442</v>
      </c>
      <c r="F30" s="185">
        <f>_xlfn.IFNA(_xlfn.XLOOKUP(O30,'Upload File'!B:B,'Upload File'!F:F),0)</f>
        <v>0</v>
      </c>
      <c r="G30" s="185">
        <f>_xlfn.IFNA(_xlfn.XLOOKUP(O30,'Upload File'!B:B,'Upload File'!H:H),0)</f>
        <v>0</v>
      </c>
      <c r="H30" s="185">
        <f>_xlfn.IFNA(_xlfn.XLOOKUP(O30,'Upload File'!B:B,'Upload File'!J:J),0)</f>
        <v>0</v>
      </c>
      <c r="I30" s="185">
        <f t="shared" si="0"/>
        <v>0.442</v>
      </c>
      <c r="J30" s="185">
        <f>_xlfn.XLOOKUP(O30,Series!A:A,Series!BW:BW)</f>
        <v>52.039249670981853</v>
      </c>
      <c r="K30" s="186">
        <f t="shared" si="1"/>
        <v>8.4935890274080612E-3</v>
      </c>
      <c r="L30" s="187">
        <v>45847</v>
      </c>
      <c r="N30" s="188" t="s">
        <v>235</v>
      </c>
      <c r="O30" s="188" t="s">
        <v>229</v>
      </c>
      <c r="P30" s="188">
        <v>3219</v>
      </c>
    </row>
    <row r="31" spans="1:16" s="188" customFormat="1" ht="27" customHeight="1">
      <c r="A31" s="181" t="s">
        <v>375</v>
      </c>
      <c r="B31" s="182" t="str">
        <f>_xlfn.XLOOKUP(O31,'MFL - series'!A:A,'MFL - series'!H:H)</f>
        <v>I</v>
      </c>
      <c r="C31" s="183">
        <v>3219</v>
      </c>
      <c r="D31" s="184" t="s">
        <v>51</v>
      </c>
      <c r="E31" s="185">
        <f>_xlfn.IFNA(_xlfn.XLOOKUP(O31,'Upload File'!B:B,'Upload File'!D:D),0)</f>
        <v>0.23050000000000001</v>
      </c>
      <c r="F31" s="185">
        <f>_xlfn.IFNA(_xlfn.XLOOKUP(O31,'Upload File'!B:B,'Upload File'!F:F),0)</f>
        <v>0</v>
      </c>
      <c r="G31" s="185">
        <f>_xlfn.IFNA(_xlfn.XLOOKUP(O31,'Upload File'!B:B,'Upload File'!H:H),0)</f>
        <v>0</v>
      </c>
      <c r="H31" s="185">
        <f>_xlfn.IFNA(_xlfn.XLOOKUP(O31,'Upload File'!B:B,'Upload File'!J:J),0)</f>
        <v>0</v>
      </c>
      <c r="I31" s="185">
        <f t="shared" si="0"/>
        <v>0.23050000000000001</v>
      </c>
      <c r="J31" s="185">
        <f>_xlfn.XLOOKUP(O31,Series!A:A,Series!BW:BW)</f>
        <v>36.065015124004233</v>
      </c>
      <c r="K31" s="186">
        <f t="shared" si="1"/>
        <v>6.3912353622328942E-3</v>
      </c>
      <c r="L31" s="187">
        <v>45847</v>
      </c>
      <c r="N31" s="188" t="s">
        <v>314</v>
      </c>
      <c r="O31" s="188" t="s">
        <v>230</v>
      </c>
      <c r="P31" s="188">
        <v>3219</v>
      </c>
    </row>
    <row r="32" spans="1:16" s="188" customFormat="1" ht="27" customHeight="1">
      <c r="A32" s="181" t="s">
        <v>375</v>
      </c>
      <c r="B32" s="182" t="str">
        <f>_xlfn.XLOOKUP(O32,'MFL - series'!A:A,'MFL - series'!H:H)</f>
        <v>J</v>
      </c>
      <c r="C32" s="183">
        <v>3219</v>
      </c>
      <c r="D32" s="184" t="s">
        <v>51</v>
      </c>
      <c r="E32" s="185">
        <f>_xlfn.IFNA(_xlfn.XLOOKUP(O32,'Upload File'!B:B,'Upload File'!D:D),0)</f>
        <v>3.5400000000000001E-2</v>
      </c>
      <c r="F32" s="185">
        <f>_xlfn.IFNA(_xlfn.XLOOKUP(O32,'Upload File'!B:B,'Upload File'!F:F),0)</f>
        <v>0</v>
      </c>
      <c r="G32" s="185">
        <f>_xlfn.IFNA(_xlfn.XLOOKUP(O32,'Upload File'!B:B,'Upload File'!H:H),0)</f>
        <v>0</v>
      </c>
      <c r="H32" s="185">
        <f>_xlfn.IFNA(_xlfn.XLOOKUP(O32,'Upload File'!B:B,'Upload File'!J:J),0)</f>
        <v>0</v>
      </c>
      <c r="I32" s="185">
        <f t="shared" si="0"/>
        <v>3.5400000000000001E-2</v>
      </c>
      <c r="J32" s="185">
        <f>_xlfn.XLOOKUP(O32,Series!A:A,Series!BW:BW)</f>
        <v>15.11929025296727</v>
      </c>
      <c r="K32" s="186">
        <f t="shared" si="1"/>
        <v>2.3413797478391883E-3</v>
      </c>
      <c r="L32" s="187">
        <v>45847</v>
      </c>
      <c r="N32" s="188" t="s">
        <v>315</v>
      </c>
      <c r="O32" s="188" t="s">
        <v>231</v>
      </c>
      <c r="P32" s="188">
        <v>3219</v>
      </c>
    </row>
    <row r="33" spans="1:16" s="188" customFormat="1" ht="27" customHeight="1">
      <c r="A33" s="181" t="s">
        <v>375</v>
      </c>
      <c r="B33" s="182" t="str">
        <f>_xlfn.XLOOKUP(O33,'MFL - series'!A:A,'MFL - series'!H:H)</f>
        <v>M</v>
      </c>
      <c r="C33" s="183">
        <v>3219</v>
      </c>
      <c r="D33" s="184" t="s">
        <v>51</v>
      </c>
      <c r="E33" s="185">
        <f>_xlfn.IFNA(_xlfn.XLOOKUP(O33,'Upload File'!B:B,'Upload File'!D:D),0)</f>
        <v>0.17760000000000001</v>
      </c>
      <c r="F33" s="185">
        <f>_xlfn.IFNA(_xlfn.XLOOKUP(O33,'Upload File'!B:B,'Upload File'!F:F),0)</f>
        <v>0</v>
      </c>
      <c r="G33" s="185">
        <f>_xlfn.IFNA(_xlfn.XLOOKUP(O33,'Upload File'!B:B,'Upload File'!H:H),0)</f>
        <v>0</v>
      </c>
      <c r="H33" s="185">
        <f>_xlfn.IFNA(_xlfn.XLOOKUP(O33,'Upload File'!B:B,'Upload File'!J:J),0)</f>
        <v>0</v>
      </c>
      <c r="I33" s="185">
        <f t="shared" si="0"/>
        <v>0.17760000000000001</v>
      </c>
      <c r="J33" s="185">
        <f>_xlfn.XLOOKUP(O33,Series!A:A,Series!BW:BW)</f>
        <v>46.843488794290778</v>
      </c>
      <c r="K33" s="186">
        <f t="shared" si="1"/>
        <v>3.7913486926628246E-3</v>
      </c>
      <c r="L33" s="187">
        <v>45847</v>
      </c>
      <c r="N33" s="188" t="s">
        <v>226</v>
      </c>
      <c r="O33" s="188" t="s">
        <v>232</v>
      </c>
      <c r="P33" s="188">
        <v>3219</v>
      </c>
    </row>
    <row r="34" spans="1:16" s="188" customFormat="1" ht="27" customHeight="1">
      <c r="A34" s="181" t="s">
        <v>375</v>
      </c>
      <c r="B34" s="182" t="str">
        <f>_xlfn.XLOOKUP(O34,'MFL - series'!A:A,'MFL - series'!H:H)</f>
        <v>O</v>
      </c>
      <c r="C34" s="183">
        <v>3219</v>
      </c>
      <c r="D34" s="184" t="s">
        <v>51</v>
      </c>
      <c r="E34" s="185">
        <f>_xlfn.IFNA(_xlfn.XLOOKUP(O34,'Upload File'!B:B,'Upload File'!D:D),0)</f>
        <v>0.6915</v>
      </c>
      <c r="F34" s="185">
        <f>_xlfn.IFNA(_xlfn.XLOOKUP(O34,'Upload File'!B:B,'Upload File'!F:F),0)</f>
        <v>0</v>
      </c>
      <c r="G34" s="185">
        <f>_xlfn.IFNA(_xlfn.XLOOKUP(O34,'Upload File'!B:B,'Upload File'!H:H),0)</f>
        <v>0</v>
      </c>
      <c r="H34" s="185">
        <f>_xlfn.IFNA(_xlfn.XLOOKUP(O34,'Upload File'!B:B,'Upload File'!J:J),0)</f>
        <v>0</v>
      </c>
      <c r="I34" s="185">
        <f t="shared" si="0"/>
        <v>0.6915</v>
      </c>
      <c r="J34" s="185">
        <f>_xlfn.XLOOKUP(O34,Series!A:A,Series!BW:BW)</f>
        <v>50.482644665892174</v>
      </c>
      <c r="K34" s="186">
        <f t="shared" si="1"/>
        <v>1.3697776821648994E-2</v>
      </c>
      <c r="L34" s="187">
        <v>45847</v>
      </c>
      <c r="N34" s="188" t="s">
        <v>316</v>
      </c>
      <c r="O34" s="188" t="s">
        <v>233</v>
      </c>
      <c r="P34" s="188">
        <v>3219</v>
      </c>
    </row>
    <row r="35" spans="1:16" s="188" customFormat="1" ht="27" customHeight="1">
      <c r="A35" s="181" t="s">
        <v>375</v>
      </c>
      <c r="B35" s="182" t="str">
        <f>_xlfn.XLOOKUP(O35,'MFL - series'!A:A,'MFL - series'!H:H)</f>
        <v>PWFB</v>
      </c>
      <c r="C35" s="183">
        <v>3219</v>
      </c>
      <c r="D35" s="184" t="s">
        <v>51</v>
      </c>
      <c r="E35" s="185">
        <f>_xlfn.IFNA(_xlfn.XLOOKUP(O35,'Upload File'!B:B,'Upload File'!D:D),0)</f>
        <v>0.13489999999999999</v>
      </c>
      <c r="F35" s="185">
        <f>_xlfn.IFNA(_xlfn.XLOOKUP(O35,'Upload File'!B:B,'Upload File'!F:F),0)</f>
        <v>0</v>
      </c>
      <c r="G35" s="185">
        <f>_xlfn.IFNA(_xlfn.XLOOKUP(O35,'Upload File'!B:B,'Upload File'!H:H),0)</f>
        <v>0</v>
      </c>
      <c r="H35" s="185">
        <f>_xlfn.IFNA(_xlfn.XLOOKUP(O35,'Upload File'!B:B,'Upload File'!J:J),0)</f>
        <v>0</v>
      </c>
      <c r="I35" s="185">
        <f t="shared" si="0"/>
        <v>0.13489999999999999</v>
      </c>
      <c r="J35" s="185">
        <f>_xlfn.XLOOKUP(O35,Series!A:A,Series!BW:BW)</f>
        <v>15.250148610252447</v>
      </c>
      <c r="K35" s="186">
        <f t="shared" si="1"/>
        <v>8.8458154374514587E-3</v>
      </c>
      <c r="L35" s="187">
        <v>45847</v>
      </c>
      <c r="N35" s="188" t="s">
        <v>228</v>
      </c>
      <c r="O35" s="188" t="s">
        <v>234</v>
      </c>
      <c r="P35" s="188">
        <v>3219</v>
      </c>
    </row>
    <row r="36" spans="1:16" s="188" customFormat="1" ht="27" customHeight="1">
      <c r="A36" s="181" t="s">
        <v>375</v>
      </c>
      <c r="B36" s="182" t="str">
        <f>_xlfn.XLOOKUP(O36,'MFL - series'!A:A,'MFL - series'!H:H)</f>
        <v>U</v>
      </c>
      <c r="C36" s="183">
        <v>3219</v>
      </c>
      <c r="D36" s="184" t="s">
        <v>51</v>
      </c>
      <c r="E36" s="185">
        <f>_xlfn.IFNA(_xlfn.XLOOKUP(O36,'Upload File'!B:B,'Upload File'!D:D),0)</f>
        <v>7.9699999999999993E-2</v>
      </c>
      <c r="F36" s="185">
        <f>_xlfn.IFNA(_xlfn.XLOOKUP(O36,'Upload File'!B:B,'Upload File'!F:F),0)</f>
        <v>0</v>
      </c>
      <c r="G36" s="185">
        <f>_xlfn.IFNA(_xlfn.XLOOKUP(O36,'Upload File'!B:B,'Upload File'!H:H),0)</f>
        <v>0</v>
      </c>
      <c r="H36" s="185">
        <f>_xlfn.IFNA(_xlfn.XLOOKUP(O36,'Upload File'!B:B,'Upload File'!J:J),0)</f>
        <v>0</v>
      </c>
      <c r="I36" s="185">
        <f t="shared" si="0"/>
        <v>7.9699999999999993E-2</v>
      </c>
      <c r="J36" s="185">
        <f>_xlfn.XLOOKUP(O36,Series!A:A,Series!BW:BW)</f>
        <v>26.644086659000294</v>
      </c>
      <c r="K36" s="186">
        <f t="shared" si="1"/>
        <v>2.9912828696298196E-3</v>
      </c>
      <c r="L36" s="187">
        <v>45847</v>
      </c>
      <c r="N36" s="188" t="s">
        <v>229</v>
      </c>
      <c r="O36" s="188" t="s">
        <v>235</v>
      </c>
      <c r="P36" s="188">
        <v>3219</v>
      </c>
    </row>
    <row r="37" spans="1:16" s="188" customFormat="1" ht="27" customHeight="1">
      <c r="A37" s="181" t="s">
        <v>376</v>
      </c>
      <c r="B37" s="182" t="str">
        <f>_xlfn.XLOOKUP(O37,'MFL - series'!A:A,'MFL - series'!H:H)</f>
        <v>PWX</v>
      </c>
      <c r="C37" s="183">
        <v>3219</v>
      </c>
      <c r="D37" s="184" t="s">
        <v>51</v>
      </c>
      <c r="E37" s="185">
        <f>_xlfn.IFNA(_xlfn.XLOOKUP(O37,'Upload File'!B:B,'Upload File'!D:D),0)</f>
        <v>0.29980000000000001</v>
      </c>
      <c r="F37" s="185">
        <f>_xlfn.IFNA(_xlfn.XLOOKUP(O37,'Upload File'!B:B,'Upload File'!F:F),0)</f>
        <v>0</v>
      </c>
      <c r="G37" s="185">
        <f>_xlfn.IFNA(_xlfn.XLOOKUP(O37,'Upload File'!B:B,'Upload File'!H:H),0)</f>
        <v>0</v>
      </c>
      <c r="H37" s="185">
        <f>_xlfn.IFNA(_xlfn.XLOOKUP(O37,'Upload File'!B:B,'Upload File'!J:J),0)</f>
        <v>0</v>
      </c>
      <c r="I37" s="185">
        <f t="shared" si="0"/>
        <v>0.29980000000000001</v>
      </c>
      <c r="J37" s="185">
        <f>_xlfn.XLOOKUP(O37,Series!A:A,Series!BW:BW)</f>
        <v>21.886160793711934</v>
      </c>
      <c r="K37" s="186">
        <f t="shared" si="1"/>
        <v>1.3698153953348223E-2</v>
      </c>
      <c r="L37" s="187">
        <v>45847</v>
      </c>
      <c r="N37" s="188" t="s">
        <v>233</v>
      </c>
      <c r="O37" s="188" t="s">
        <v>237</v>
      </c>
      <c r="P37" s="188">
        <v>3219</v>
      </c>
    </row>
    <row r="38" spans="1:16" s="188" customFormat="1" ht="27" customHeight="1">
      <c r="A38" s="181" t="s">
        <v>376</v>
      </c>
      <c r="B38" s="182" t="str">
        <f>_xlfn.XLOOKUP(O38,'MFL - series'!A:A,'MFL - series'!H:H)</f>
        <v>PW</v>
      </c>
      <c r="C38" s="183">
        <v>3219</v>
      </c>
      <c r="D38" s="184" t="s">
        <v>51</v>
      </c>
      <c r="E38" s="185">
        <f>_xlfn.IFNA(_xlfn.XLOOKUP(O38,'Upload File'!B:B,'Upload File'!D:D),0)</f>
        <v>6.0199999999999997E-2</v>
      </c>
      <c r="F38" s="185">
        <f>_xlfn.IFNA(_xlfn.XLOOKUP(O38,'Upload File'!B:B,'Upload File'!F:F),0)</f>
        <v>0</v>
      </c>
      <c r="G38" s="185">
        <f>_xlfn.IFNA(_xlfn.XLOOKUP(O38,'Upload File'!B:B,'Upload File'!H:H),0)</f>
        <v>0</v>
      </c>
      <c r="H38" s="185">
        <f>_xlfn.IFNA(_xlfn.XLOOKUP(O38,'Upload File'!B:B,'Upload File'!J:J),0)</f>
        <v>0</v>
      </c>
      <c r="I38" s="185">
        <f t="shared" si="0"/>
        <v>6.0199999999999997E-2</v>
      </c>
      <c r="J38" s="185">
        <f>_xlfn.XLOOKUP(O38,Series!A:A,Series!BW:BW)</f>
        <v>19.788220718508683</v>
      </c>
      <c r="K38" s="186">
        <f t="shared" si="1"/>
        <v>3.0422138936267587E-3</v>
      </c>
      <c r="L38" s="187">
        <v>45847</v>
      </c>
      <c r="N38" s="188" t="s">
        <v>313</v>
      </c>
      <c r="O38" s="188" t="s">
        <v>238</v>
      </c>
      <c r="P38" s="188">
        <v>3219</v>
      </c>
    </row>
    <row r="39" spans="1:16" s="188" customFormat="1" ht="27" customHeight="1">
      <c r="A39" s="181" t="s">
        <v>377</v>
      </c>
      <c r="B39" s="182" t="str">
        <f>_xlfn.XLOOKUP(O39,'MFL - series'!A:A,'MFL - series'!H:H)</f>
        <v>A</v>
      </c>
      <c r="C39" s="183">
        <v>5501</v>
      </c>
      <c r="D39" s="184" t="s">
        <v>51</v>
      </c>
      <c r="E39" s="185">
        <f>_xlfn.IFNA(_xlfn.XLOOKUP(O39,'Upload File'!B:B,'Upload File'!D:D),0)</f>
        <v>6.0600000000000001E-2</v>
      </c>
      <c r="F39" s="185">
        <f>_xlfn.IFNA(_xlfn.XLOOKUP(O39,'Upload File'!B:B,'Upload File'!F:F),0)</f>
        <v>0</v>
      </c>
      <c r="G39" s="185">
        <f>_xlfn.IFNA(_xlfn.XLOOKUP(O39,'Upload File'!B:B,'Upload File'!H:H),0)</f>
        <v>5.7000000000000002E-3</v>
      </c>
      <c r="H39" s="185">
        <f>_xlfn.IFNA(_xlfn.XLOOKUP(O39,'Upload File'!B:B,'Upload File'!J:J),0)</f>
        <v>0</v>
      </c>
      <c r="I39" s="185">
        <f t="shared" si="0"/>
        <v>6.6299999999999998E-2</v>
      </c>
      <c r="J39" s="185">
        <f>_xlfn.XLOOKUP(O39,Series!A:A,Series!BW:BW)</f>
        <v>18.2986154877464</v>
      </c>
      <c r="K39" s="186">
        <f t="shared" si="1"/>
        <v>3.6232249398539221E-3</v>
      </c>
      <c r="L39" s="187">
        <v>45847</v>
      </c>
      <c r="N39" s="188" t="s">
        <v>246</v>
      </c>
      <c r="O39" s="188" t="s">
        <v>239</v>
      </c>
      <c r="P39" s="188">
        <v>5501</v>
      </c>
    </row>
    <row r="40" spans="1:16" s="188" customFormat="1" ht="27" customHeight="1">
      <c r="A40" s="181" t="s">
        <v>377</v>
      </c>
      <c r="B40" s="182" t="str">
        <f>_xlfn.XLOOKUP(O40,'MFL - series'!A:A,'MFL - series'!H:H)</f>
        <v>AR</v>
      </c>
      <c r="C40" s="183">
        <v>5501</v>
      </c>
      <c r="D40" s="184" t="s">
        <v>51</v>
      </c>
      <c r="E40" s="185">
        <f>_xlfn.IFNA(_xlfn.XLOOKUP(O40,'Upload File'!B:B,'Upload File'!D:D),0)</f>
        <v>5.9900000000000002E-2</v>
      </c>
      <c r="F40" s="185">
        <f>_xlfn.IFNA(_xlfn.XLOOKUP(O40,'Upload File'!B:B,'Upload File'!F:F),0)</f>
        <v>0</v>
      </c>
      <c r="G40" s="185">
        <f>_xlfn.IFNA(_xlfn.XLOOKUP(O40,'Upload File'!B:B,'Upload File'!H:H),0)</f>
        <v>5.5999999999999999E-3</v>
      </c>
      <c r="H40" s="185">
        <f>_xlfn.IFNA(_xlfn.XLOOKUP(O40,'Upload File'!B:B,'Upload File'!J:J),0)</f>
        <v>0</v>
      </c>
      <c r="I40" s="185">
        <f t="shared" si="0"/>
        <v>6.5500000000000003E-2</v>
      </c>
      <c r="J40" s="185">
        <f>_xlfn.XLOOKUP(O40,Series!A:A,Series!BW:BW)</f>
        <v>18.472573465756422</v>
      </c>
      <c r="K40" s="186">
        <f t="shared" si="1"/>
        <v>3.5457972394274564E-3</v>
      </c>
      <c r="L40" s="187">
        <v>45847</v>
      </c>
      <c r="N40" s="188" t="s">
        <v>247</v>
      </c>
      <c r="O40" s="188" t="s">
        <v>241</v>
      </c>
      <c r="P40" s="188">
        <v>5501</v>
      </c>
    </row>
    <row r="41" spans="1:16" s="188" customFormat="1" ht="27" customHeight="1">
      <c r="A41" s="181" t="s">
        <v>377</v>
      </c>
      <c r="B41" s="182" t="str">
        <f>_xlfn.XLOOKUP(O41,'MFL - series'!A:A,'MFL - series'!H:H)</f>
        <v>D</v>
      </c>
      <c r="C41" s="183">
        <v>5501</v>
      </c>
      <c r="D41" s="184" t="s">
        <v>51</v>
      </c>
      <c r="E41" s="185">
        <f>_xlfn.IFNA(_xlfn.XLOOKUP(O41,'Upload File'!B:B,'Upload File'!D:D),0)</f>
        <v>0.13270000000000001</v>
      </c>
      <c r="F41" s="185">
        <f>_xlfn.IFNA(_xlfn.XLOOKUP(O41,'Upload File'!B:B,'Upload File'!F:F),0)</f>
        <v>0</v>
      </c>
      <c r="G41" s="185">
        <f>_xlfn.IFNA(_xlfn.XLOOKUP(O41,'Upload File'!B:B,'Upload File'!H:H),0)</f>
        <v>1.24E-2</v>
      </c>
      <c r="H41" s="185">
        <f>_xlfn.IFNA(_xlfn.XLOOKUP(O41,'Upload File'!B:B,'Upload File'!J:J),0)</f>
        <v>0</v>
      </c>
      <c r="I41" s="185">
        <f t="shared" si="0"/>
        <v>0.14510000000000001</v>
      </c>
      <c r="J41" s="185">
        <f>_xlfn.XLOOKUP(O41,Series!A:A,Series!BW:BW)</f>
        <v>18.665635584373188</v>
      </c>
      <c r="K41" s="186">
        <f t="shared" si="1"/>
        <v>7.7736436749829873E-3</v>
      </c>
      <c r="L41" s="187">
        <v>45847</v>
      </c>
      <c r="N41" s="188" t="s">
        <v>317</v>
      </c>
      <c r="O41" s="188" t="s">
        <v>242</v>
      </c>
      <c r="P41" s="188">
        <v>5501</v>
      </c>
    </row>
    <row r="42" spans="1:16" s="188" customFormat="1" ht="27" customHeight="1">
      <c r="A42" s="181" t="s">
        <v>377</v>
      </c>
      <c r="B42" s="182" t="str">
        <f>_xlfn.XLOOKUP(O42,'MFL - series'!A:A,'MFL - series'!H:H)</f>
        <v>F</v>
      </c>
      <c r="C42" s="183">
        <v>5501</v>
      </c>
      <c r="D42" s="184" t="s">
        <v>51</v>
      </c>
      <c r="E42" s="185">
        <f>_xlfn.IFNA(_xlfn.XLOOKUP(O42,'Upload File'!B:B,'Upload File'!D:D),0)</f>
        <v>0.15079999999999999</v>
      </c>
      <c r="F42" s="185">
        <f>_xlfn.IFNA(_xlfn.XLOOKUP(O42,'Upload File'!B:B,'Upload File'!F:F),0)</f>
        <v>0</v>
      </c>
      <c r="G42" s="185">
        <f>_xlfn.IFNA(_xlfn.XLOOKUP(O42,'Upload File'!B:B,'Upload File'!H:H),0)</f>
        <v>1.41E-2</v>
      </c>
      <c r="H42" s="185">
        <f>_xlfn.IFNA(_xlfn.XLOOKUP(O42,'Upload File'!B:B,'Upload File'!J:J),0)</f>
        <v>0</v>
      </c>
      <c r="I42" s="185">
        <f t="shared" si="0"/>
        <v>0.16489999999999999</v>
      </c>
      <c r="J42" s="185">
        <f>_xlfn.XLOOKUP(O42,Series!A:A,Series!BW:BW)</f>
        <v>18.745713904440869</v>
      </c>
      <c r="K42" s="186">
        <f t="shared" si="1"/>
        <v>8.7966775146896426E-3</v>
      </c>
      <c r="L42" s="187">
        <v>45847</v>
      </c>
      <c r="N42" s="188" t="s">
        <v>318</v>
      </c>
      <c r="O42" s="188" t="s">
        <v>243</v>
      </c>
      <c r="P42" s="188">
        <v>5501</v>
      </c>
    </row>
    <row r="43" spans="1:16" s="188" customFormat="1" ht="27" customHeight="1">
      <c r="A43" s="181" t="s">
        <v>377</v>
      </c>
      <c r="B43" s="182" t="str">
        <f>_xlfn.XLOOKUP(O43,'MFL - series'!A:A,'MFL - series'!H:H)</f>
        <v>O</v>
      </c>
      <c r="C43" s="183">
        <v>5501</v>
      </c>
      <c r="D43" s="184" t="s">
        <v>51</v>
      </c>
      <c r="E43" s="185">
        <f>_xlfn.IFNA(_xlfn.XLOOKUP(O43,'Upload File'!B:B,'Upload File'!D:D),0)</f>
        <v>0.21820000000000001</v>
      </c>
      <c r="F43" s="185">
        <f>_xlfn.IFNA(_xlfn.XLOOKUP(O43,'Upload File'!B:B,'Upload File'!F:F),0)</f>
        <v>0</v>
      </c>
      <c r="G43" s="185">
        <f>_xlfn.IFNA(_xlfn.XLOOKUP(O43,'Upload File'!B:B,'Upload File'!H:H),0)</f>
        <v>2.0400000000000001E-2</v>
      </c>
      <c r="H43" s="185">
        <f>_xlfn.IFNA(_xlfn.XLOOKUP(O43,'Upload File'!B:B,'Upload File'!J:J),0)</f>
        <v>0</v>
      </c>
      <c r="I43" s="185">
        <f t="shared" si="0"/>
        <v>0.23860000000000001</v>
      </c>
      <c r="J43" s="185">
        <f>_xlfn.XLOOKUP(O43,Series!A:A,Series!BW:BW)</f>
        <v>18.699269779229567</v>
      </c>
      <c r="K43" s="186">
        <f t="shared" si="1"/>
        <v>1.275985655145891E-2</v>
      </c>
      <c r="L43" s="187">
        <v>45847</v>
      </c>
      <c r="N43" s="188" t="s">
        <v>319</v>
      </c>
      <c r="O43" s="188" t="s">
        <v>244</v>
      </c>
      <c r="P43" s="188">
        <v>5501</v>
      </c>
    </row>
    <row r="44" spans="1:16" s="188" customFormat="1" ht="27" customHeight="1">
      <c r="A44" s="181" t="s">
        <v>377</v>
      </c>
      <c r="B44" s="182" t="str">
        <f>_xlfn.XLOOKUP(O44,'MFL - series'!A:A,'MFL - series'!H:H)</f>
        <v>PWFB</v>
      </c>
      <c r="C44" s="183">
        <v>5501</v>
      </c>
      <c r="D44" s="184" t="s">
        <v>51</v>
      </c>
      <c r="E44" s="185">
        <f>_xlfn.IFNA(_xlfn.XLOOKUP(O44,'Upload File'!B:B,'Upload File'!D:D),0)</f>
        <v>0.15110000000000001</v>
      </c>
      <c r="F44" s="185">
        <f>_xlfn.IFNA(_xlfn.XLOOKUP(O44,'Upload File'!B:B,'Upload File'!F:F),0)</f>
        <v>0</v>
      </c>
      <c r="G44" s="185">
        <f>_xlfn.IFNA(_xlfn.XLOOKUP(O44,'Upload File'!B:B,'Upload File'!H:H),0)</f>
        <v>1.4200000000000001E-2</v>
      </c>
      <c r="H44" s="185">
        <f>_xlfn.IFNA(_xlfn.XLOOKUP(O44,'Upload File'!B:B,'Upload File'!J:J),0)</f>
        <v>0</v>
      </c>
      <c r="I44" s="185">
        <f t="shared" si="0"/>
        <v>0.1653</v>
      </c>
      <c r="J44" s="185">
        <f>_xlfn.XLOOKUP(O44,Series!A:A,Series!BW:BW)</f>
        <v>18.954971880049879</v>
      </c>
      <c r="K44" s="186">
        <f t="shared" si="1"/>
        <v>8.7206671181600838E-3</v>
      </c>
      <c r="L44" s="187">
        <v>45847</v>
      </c>
      <c r="N44" s="188" t="s">
        <v>239</v>
      </c>
      <c r="O44" s="188" t="s">
        <v>245</v>
      </c>
      <c r="P44" s="188">
        <v>5501</v>
      </c>
    </row>
    <row r="45" spans="1:16" s="188" customFormat="1" ht="27" customHeight="1">
      <c r="A45" s="181" t="s">
        <v>377</v>
      </c>
      <c r="B45" s="182" t="str">
        <f>_xlfn.XLOOKUP(O45,'MFL - series'!A:A,'MFL - series'!H:H)</f>
        <v>R</v>
      </c>
      <c r="C45" s="183">
        <v>5501</v>
      </c>
      <c r="D45" s="184" t="s">
        <v>51</v>
      </c>
      <c r="E45" s="185">
        <f>_xlfn.IFNA(_xlfn.XLOOKUP(O45,'Upload File'!B:B,'Upload File'!D:D),0)</f>
        <v>0.2175</v>
      </c>
      <c r="F45" s="185">
        <f>_xlfn.IFNA(_xlfn.XLOOKUP(O45,'Upload File'!B:B,'Upload File'!F:F),0)</f>
        <v>0</v>
      </c>
      <c r="G45" s="185">
        <f>_xlfn.IFNA(_xlfn.XLOOKUP(O45,'Upload File'!B:B,'Upload File'!H:H),0)</f>
        <v>2.0400000000000001E-2</v>
      </c>
      <c r="H45" s="185">
        <f>_xlfn.IFNA(_xlfn.XLOOKUP(O45,'Upload File'!B:B,'Upload File'!J:J),0)</f>
        <v>0</v>
      </c>
      <c r="I45" s="185">
        <f t="shared" si="0"/>
        <v>0.2379</v>
      </c>
      <c r="J45" s="185">
        <f>_xlfn.XLOOKUP(O45,Series!A:A,Series!BW:BW)</f>
        <v>18.643538143100052</v>
      </c>
      <c r="K45" s="186">
        <f t="shared" si="1"/>
        <v>1.2760453416834211E-2</v>
      </c>
      <c r="L45" s="187">
        <v>45847</v>
      </c>
      <c r="N45" s="188" t="s">
        <v>320</v>
      </c>
      <c r="O45" s="188" t="s">
        <v>246</v>
      </c>
      <c r="P45" s="188">
        <v>5501</v>
      </c>
    </row>
    <row r="46" spans="1:16" s="188" customFormat="1" ht="27" customHeight="1">
      <c r="A46" s="181" t="s">
        <v>377</v>
      </c>
      <c r="B46" s="182" t="str">
        <f>_xlfn.XLOOKUP(O46,'MFL - series'!A:A,'MFL - series'!H:H)</f>
        <v>S</v>
      </c>
      <c r="C46" s="183">
        <v>5501</v>
      </c>
      <c r="D46" s="184" t="s">
        <v>51</v>
      </c>
      <c r="E46" s="185">
        <f>_xlfn.IFNA(_xlfn.XLOOKUP(O46,'Upload File'!B:B,'Upload File'!D:D),0)</f>
        <v>0.21820000000000001</v>
      </c>
      <c r="F46" s="185">
        <f>_xlfn.IFNA(_xlfn.XLOOKUP(O46,'Upload File'!B:B,'Upload File'!F:F),0)</f>
        <v>0</v>
      </c>
      <c r="G46" s="185">
        <f>_xlfn.IFNA(_xlfn.XLOOKUP(O46,'Upload File'!B:B,'Upload File'!H:H),0)</f>
        <v>2.0400000000000001E-2</v>
      </c>
      <c r="H46" s="185">
        <f>_xlfn.IFNA(_xlfn.XLOOKUP(O46,'Upload File'!B:B,'Upload File'!J:J),0)</f>
        <v>0</v>
      </c>
      <c r="I46" s="185">
        <f t="shared" si="0"/>
        <v>0.23860000000000001</v>
      </c>
      <c r="J46" s="185">
        <f>_xlfn.XLOOKUP(O46,Series!A:A,Series!BW:BW)</f>
        <v>18.863352369885089</v>
      </c>
      <c r="K46" s="186">
        <f t="shared" si="1"/>
        <v>1.2648865128603517E-2</v>
      </c>
      <c r="L46" s="187">
        <v>45847</v>
      </c>
      <c r="N46" s="188" t="s">
        <v>241</v>
      </c>
      <c r="O46" s="188" t="s">
        <v>247</v>
      </c>
      <c r="P46" s="188">
        <v>5501</v>
      </c>
    </row>
    <row r="47" spans="1:16" s="188" customFormat="1" ht="27" customHeight="1">
      <c r="A47" s="181" t="s">
        <v>377</v>
      </c>
      <c r="B47" s="182" t="str">
        <f>_xlfn.XLOOKUP(O47,'MFL - series'!A:A,'MFL - series'!H:H)</f>
        <v>FB</v>
      </c>
      <c r="C47" s="183">
        <v>5501</v>
      </c>
      <c r="D47" s="184" t="s">
        <v>51</v>
      </c>
      <c r="E47" s="185">
        <f>_xlfn.IFNA(_xlfn.XLOOKUP(O47,'Upload File'!B:B,'Upload File'!D:D),0)</f>
        <v>0.13289999999999999</v>
      </c>
      <c r="F47" s="185">
        <f>_xlfn.IFNA(_xlfn.XLOOKUP(O47,'Upload File'!B:B,'Upload File'!F:F),0)</f>
        <v>0</v>
      </c>
      <c r="G47" s="185">
        <f>_xlfn.IFNA(_xlfn.XLOOKUP(O47,'Upload File'!B:B,'Upload File'!H:H),0)</f>
        <v>1.24E-2</v>
      </c>
      <c r="H47" s="185">
        <f>_xlfn.IFNA(_xlfn.XLOOKUP(O47,'Upload File'!B:B,'Upload File'!J:J),0)</f>
        <v>0</v>
      </c>
      <c r="I47" s="185">
        <f t="shared" si="0"/>
        <v>0.14529999999999998</v>
      </c>
      <c r="J47" s="185">
        <f>_xlfn.XLOOKUP(O47,Series!A:A,Series!BW:BW)</f>
        <v>18.870718696856567</v>
      </c>
      <c r="K47" s="186">
        <f t="shared" si="1"/>
        <v>7.6997597353938435E-3</v>
      </c>
      <c r="L47" s="187">
        <v>45847</v>
      </c>
      <c r="N47" s="188" t="s">
        <v>321</v>
      </c>
      <c r="O47" s="188" t="s">
        <v>248</v>
      </c>
      <c r="P47" s="188">
        <v>5501</v>
      </c>
    </row>
    <row r="48" spans="1:16" s="188" customFormat="1" ht="27" customHeight="1">
      <c r="A48" s="181" t="s">
        <v>377</v>
      </c>
      <c r="B48" s="182" t="str">
        <f>_xlfn.XLOOKUP(O48,'MFL - series'!A:A,'MFL - series'!H:H)</f>
        <v>PWX</v>
      </c>
      <c r="C48" s="183">
        <v>5501</v>
      </c>
      <c r="D48" s="184" t="s">
        <v>51</v>
      </c>
      <c r="E48" s="185">
        <f>_xlfn.IFNA(_xlfn.XLOOKUP(O48,'Upload File'!B:B,'Upload File'!D:D),0)</f>
        <v>0.2203</v>
      </c>
      <c r="F48" s="185">
        <f>_xlfn.IFNA(_xlfn.XLOOKUP(O48,'Upload File'!B:B,'Upload File'!F:F),0)</f>
        <v>0</v>
      </c>
      <c r="G48" s="185">
        <f>_xlfn.IFNA(_xlfn.XLOOKUP(O48,'Upload File'!B:B,'Upload File'!H:H),0)</f>
        <v>2.06E-2</v>
      </c>
      <c r="H48" s="185">
        <f>_xlfn.IFNA(_xlfn.XLOOKUP(O48,'Upload File'!B:B,'Upload File'!J:J),0)</f>
        <v>0</v>
      </c>
      <c r="I48" s="185">
        <f t="shared" si="0"/>
        <v>0.2409</v>
      </c>
      <c r="J48" s="185">
        <f>_xlfn.XLOOKUP(O48,Series!A:A,Series!BW:BW)</f>
        <v>18.882248863760175</v>
      </c>
      <c r="K48" s="186">
        <f t="shared" si="1"/>
        <v>1.2758014245980425E-2</v>
      </c>
      <c r="L48" s="187">
        <v>45847</v>
      </c>
      <c r="N48" s="188" t="s">
        <v>242</v>
      </c>
      <c r="O48" s="188" t="s">
        <v>249</v>
      </c>
      <c r="P48" s="188">
        <v>5501</v>
      </c>
    </row>
    <row r="49" spans="1:16" s="188" customFormat="1" ht="27" customHeight="1">
      <c r="A49" s="181" t="s">
        <v>377</v>
      </c>
      <c r="B49" s="182" t="str">
        <f>_xlfn.XLOOKUP(O49,'MFL - series'!A:A,'MFL - series'!H:H)</f>
        <v>PW</v>
      </c>
      <c r="C49" s="183">
        <v>5501</v>
      </c>
      <c r="D49" s="184" t="s">
        <v>51</v>
      </c>
      <c r="E49" s="185">
        <f>_xlfn.IFNA(_xlfn.XLOOKUP(O49,'Upload File'!B:B,'Upload File'!D:D),0)</f>
        <v>7.7399999999999997E-2</v>
      </c>
      <c r="F49" s="185">
        <f>_xlfn.IFNA(_xlfn.XLOOKUP(O49,'Upload File'!B:B,'Upload File'!F:F),0)</f>
        <v>0</v>
      </c>
      <c r="G49" s="185">
        <f>_xlfn.IFNA(_xlfn.XLOOKUP(O49,'Upload File'!B:B,'Upload File'!H:H),0)</f>
        <v>7.3000000000000001E-3</v>
      </c>
      <c r="H49" s="185">
        <f>_xlfn.IFNA(_xlfn.XLOOKUP(O49,'Upload File'!B:B,'Upload File'!J:J),0)</f>
        <v>0</v>
      </c>
      <c r="I49" s="185">
        <f t="shared" si="0"/>
        <v>8.4699999999999998E-2</v>
      </c>
      <c r="J49" s="185">
        <f>_xlfn.XLOOKUP(O49,Series!A:A,Series!BW:BW)</f>
        <v>18.402629367730153</v>
      </c>
      <c r="K49" s="186">
        <f t="shared" si="1"/>
        <v>4.6026031556406447E-3</v>
      </c>
      <c r="L49" s="187">
        <v>45847</v>
      </c>
      <c r="N49" s="188" t="s">
        <v>243</v>
      </c>
      <c r="O49" s="188" t="s">
        <v>250</v>
      </c>
      <c r="P49" s="188">
        <v>5501</v>
      </c>
    </row>
    <row r="50" spans="1:16" s="188" customFormat="1" ht="27" customHeight="1">
      <c r="A50" s="181" t="str">
        <f>_xlfn.XLOOKUP(O50,'MFL - series'!A:A,'MFL - series'!F:F)</f>
        <v>Mackenzie Cundill Value Fund</v>
      </c>
      <c r="B50" s="182" t="str">
        <f>_xlfn.XLOOKUP(O50,'MFL - series'!A:A,'MFL - series'!H:H)</f>
        <v>A</v>
      </c>
      <c r="C50" s="183">
        <v>736</v>
      </c>
      <c r="D50" s="184" t="s">
        <v>51</v>
      </c>
      <c r="E50" s="185">
        <f>_xlfn.IFNA(_xlfn.XLOOKUP(O50,'Upload File'!B:B,'Upload File'!D:D),0)</f>
        <v>0</v>
      </c>
      <c r="F50" s="185">
        <f>_xlfn.IFNA(_xlfn.XLOOKUP(O50,'Upload File'!B:B,'Upload File'!F:F),0)</f>
        <v>0</v>
      </c>
      <c r="G50" s="185">
        <f>_xlfn.IFNA(_xlfn.XLOOKUP(O50,'Upload File'!B:B,'Upload File'!H:H),0)</f>
        <v>0</v>
      </c>
      <c r="H50" s="185">
        <f>_xlfn.IFNA(_xlfn.XLOOKUP(O50,'Upload File'!B:B,'Upload File'!J:J),0)</f>
        <v>0</v>
      </c>
      <c r="I50" s="185">
        <f t="shared" si="0"/>
        <v>0</v>
      </c>
      <c r="J50" s="185">
        <f>_xlfn.XLOOKUP(O50,Series!A:A,Series!BW:BW)</f>
        <v>24.655206906120217</v>
      </c>
      <c r="K50" s="186">
        <f t="shared" si="1"/>
        <v>0</v>
      </c>
      <c r="L50" s="187">
        <v>45847</v>
      </c>
      <c r="N50" s="188" t="s">
        <v>322</v>
      </c>
      <c r="O50" s="188" t="s">
        <v>251</v>
      </c>
      <c r="P50" s="188">
        <v>736</v>
      </c>
    </row>
    <row r="51" spans="1:16" s="188" customFormat="1" ht="27" customHeight="1">
      <c r="A51" s="181" t="str">
        <f>_xlfn.XLOOKUP(O51,'MFL - series'!A:A,'MFL - series'!F:F)</f>
        <v>Mackenzie Cundill Value Fund</v>
      </c>
      <c r="B51" s="182" t="str">
        <f>_xlfn.XLOOKUP(O51,'MFL - series'!A:A,'MFL - series'!H:H)</f>
        <v>AG</v>
      </c>
      <c r="C51" s="183">
        <v>736</v>
      </c>
      <c r="D51" s="184" t="s">
        <v>51</v>
      </c>
      <c r="E51" s="185">
        <f>_xlfn.IFNA(_xlfn.XLOOKUP(O51,'Upload File'!B:B,'Upload File'!D:D),0)</f>
        <v>0</v>
      </c>
      <c r="F51" s="185">
        <f>_xlfn.IFNA(_xlfn.XLOOKUP(O51,'Upload File'!B:B,'Upload File'!F:F),0)</f>
        <v>0</v>
      </c>
      <c r="G51" s="185">
        <f>_xlfn.IFNA(_xlfn.XLOOKUP(O51,'Upload File'!B:B,'Upload File'!H:H),0)</f>
        <v>0</v>
      </c>
      <c r="H51" s="185">
        <f>_xlfn.IFNA(_xlfn.XLOOKUP(O51,'Upload File'!B:B,'Upload File'!J:J),0)</f>
        <v>0</v>
      </c>
      <c r="I51" s="185">
        <f t="shared" si="0"/>
        <v>0</v>
      </c>
      <c r="J51" s="185">
        <f>_xlfn.XLOOKUP(O51,Series!A:A,Series!BW:BW)</f>
        <v>62.281673580164586</v>
      </c>
      <c r="K51" s="186">
        <f t="shared" si="1"/>
        <v>0</v>
      </c>
      <c r="L51" s="187">
        <v>45847</v>
      </c>
      <c r="N51" s="188" t="s">
        <v>261</v>
      </c>
      <c r="O51" s="188" t="s">
        <v>253</v>
      </c>
      <c r="P51" s="188">
        <v>736</v>
      </c>
    </row>
    <row r="52" spans="1:16" s="188" customFormat="1" ht="27" customHeight="1">
      <c r="A52" s="181" t="str">
        <f>_xlfn.XLOOKUP(O52,'MFL - series'!A:A,'MFL - series'!F:F)</f>
        <v>Mackenzie Cundill Value Fund</v>
      </c>
      <c r="B52" s="182" t="str">
        <f>_xlfn.XLOOKUP(O52,'MFL - series'!A:A,'MFL - series'!H:H)</f>
        <v>AR</v>
      </c>
      <c r="C52" s="183">
        <v>736</v>
      </c>
      <c r="D52" s="184" t="s">
        <v>51</v>
      </c>
      <c r="E52" s="185">
        <f>_xlfn.IFNA(_xlfn.XLOOKUP(O52,'Upload File'!B:B,'Upload File'!D:D),0)</f>
        <v>0</v>
      </c>
      <c r="F52" s="185">
        <f>_xlfn.IFNA(_xlfn.XLOOKUP(O52,'Upload File'!B:B,'Upload File'!F:F),0)</f>
        <v>0</v>
      </c>
      <c r="G52" s="185">
        <f>_xlfn.IFNA(_xlfn.XLOOKUP(O52,'Upload File'!B:B,'Upload File'!H:H),0)</f>
        <v>0</v>
      </c>
      <c r="H52" s="185">
        <f>_xlfn.IFNA(_xlfn.XLOOKUP(O52,'Upload File'!B:B,'Upload File'!J:J),0)</f>
        <v>0</v>
      </c>
      <c r="I52" s="185">
        <f t="shared" si="0"/>
        <v>0</v>
      </c>
      <c r="J52" s="185">
        <f>_xlfn.XLOOKUP(O52,Series!A:A,Series!BW:BW)</f>
        <v>22.337877170947472</v>
      </c>
      <c r="K52" s="186">
        <f t="shared" si="1"/>
        <v>0</v>
      </c>
      <c r="L52" s="187">
        <v>45847</v>
      </c>
      <c r="N52" s="188" t="s">
        <v>262</v>
      </c>
      <c r="O52" s="188" t="s">
        <v>255</v>
      </c>
      <c r="P52" s="188">
        <v>736</v>
      </c>
    </row>
    <row r="53" spans="1:16" s="188" customFormat="1" ht="27" customHeight="1">
      <c r="A53" s="181" t="str">
        <f>_xlfn.XLOOKUP(O53,'MFL - series'!A:A,'MFL - series'!F:F)</f>
        <v>Mackenzie Cundill Value Fund</v>
      </c>
      <c r="B53" s="182" t="str">
        <f>_xlfn.XLOOKUP(O53,'MFL - series'!A:A,'MFL - series'!H:H)</f>
        <v>B</v>
      </c>
      <c r="C53" s="183">
        <v>736</v>
      </c>
      <c r="D53" s="184" t="s">
        <v>51</v>
      </c>
      <c r="E53" s="185">
        <f>_xlfn.IFNA(_xlfn.XLOOKUP(O53,'Upload File'!B:B,'Upload File'!D:D),0)</f>
        <v>0</v>
      </c>
      <c r="F53" s="185">
        <f>_xlfn.IFNA(_xlfn.XLOOKUP(O53,'Upload File'!B:B,'Upload File'!F:F),0)</f>
        <v>0</v>
      </c>
      <c r="G53" s="185">
        <f>_xlfn.IFNA(_xlfn.XLOOKUP(O53,'Upload File'!B:B,'Upload File'!H:H),0)</f>
        <v>0</v>
      </c>
      <c r="H53" s="185">
        <f>_xlfn.IFNA(_xlfn.XLOOKUP(O53,'Upload File'!B:B,'Upload File'!J:J),0)</f>
        <v>0</v>
      </c>
      <c r="I53" s="185">
        <f t="shared" si="0"/>
        <v>0</v>
      </c>
      <c r="J53" s="185">
        <f>_xlfn.XLOOKUP(O53,Series!A:A,Series!BW:BW)</f>
        <v>65.262194822584377</v>
      </c>
      <c r="K53" s="186">
        <f t="shared" si="1"/>
        <v>0</v>
      </c>
      <c r="L53" s="187">
        <v>45847</v>
      </c>
      <c r="N53" s="188" t="s">
        <v>264</v>
      </c>
      <c r="O53" s="188" t="s">
        <v>256</v>
      </c>
      <c r="P53" s="188">
        <v>736</v>
      </c>
    </row>
    <row r="54" spans="1:16" s="188" customFormat="1" ht="27" customHeight="1">
      <c r="A54" s="181" t="s">
        <v>378</v>
      </c>
      <c r="B54" s="182" t="str">
        <f>_xlfn.XLOOKUP(O54,'MFL - series'!A:A,'MFL - series'!H:H)</f>
        <v>D</v>
      </c>
      <c r="C54" s="183">
        <v>736</v>
      </c>
      <c r="D54" s="184" t="s">
        <v>51</v>
      </c>
      <c r="E54" s="185">
        <f>_xlfn.IFNA(_xlfn.XLOOKUP(O54,'Upload File'!B:B,'Upload File'!D:D),0)</f>
        <v>5.28E-2</v>
      </c>
      <c r="F54" s="185">
        <f>_xlfn.IFNA(_xlfn.XLOOKUP(O54,'Upload File'!B:B,'Upload File'!F:F),0)</f>
        <v>6.1999999999999998E-3</v>
      </c>
      <c r="G54" s="185">
        <f>_xlfn.IFNA(_xlfn.XLOOKUP(O54,'Upload File'!B:B,'Upload File'!H:H),0)</f>
        <v>0</v>
      </c>
      <c r="H54" s="185">
        <f>_xlfn.IFNA(_xlfn.XLOOKUP(O54,'Upload File'!B:B,'Upload File'!J:J),0)</f>
        <v>0</v>
      </c>
      <c r="I54" s="185">
        <f t="shared" si="0"/>
        <v>5.8999999999999997E-2</v>
      </c>
      <c r="J54" s="185">
        <f>_xlfn.XLOOKUP(O54,Series!A:A,Series!BW:BW)</f>
        <v>22.436804312493276</v>
      </c>
      <c r="K54" s="186">
        <f t="shared" si="1"/>
        <v>2.6296079948937997E-3</v>
      </c>
      <c r="L54" s="187">
        <v>45847</v>
      </c>
      <c r="N54" s="188" t="s">
        <v>265</v>
      </c>
      <c r="O54" s="188" t="s">
        <v>257</v>
      </c>
      <c r="P54" s="188">
        <v>736</v>
      </c>
    </row>
    <row r="55" spans="1:16" s="188" customFormat="1" ht="27" customHeight="1">
      <c r="A55" s="181" t="s">
        <v>378</v>
      </c>
      <c r="B55" s="182" t="str">
        <f>_xlfn.XLOOKUP(O55,'MFL - series'!A:A,'MFL - series'!H:H)</f>
        <v>F</v>
      </c>
      <c r="C55" s="183">
        <v>736</v>
      </c>
      <c r="D55" s="184" t="s">
        <v>51</v>
      </c>
      <c r="E55" s="185">
        <f>_xlfn.IFNA(_xlfn.XLOOKUP(O55,'Upload File'!B:B,'Upload File'!D:D),0)</f>
        <v>6.9699999999999998E-2</v>
      </c>
      <c r="F55" s="185">
        <f>_xlfn.IFNA(_xlfn.XLOOKUP(O55,'Upload File'!B:B,'Upload File'!F:F),0)</f>
        <v>8.2000000000000007E-3</v>
      </c>
      <c r="G55" s="185">
        <f>_xlfn.IFNA(_xlfn.XLOOKUP(O55,'Upload File'!B:B,'Upload File'!H:H),0)</f>
        <v>0</v>
      </c>
      <c r="H55" s="185">
        <f>_xlfn.IFNA(_xlfn.XLOOKUP(O55,'Upload File'!B:B,'Upload File'!J:J),0)</f>
        <v>0</v>
      </c>
      <c r="I55" s="185">
        <f t="shared" si="0"/>
        <v>7.7899999999999997E-2</v>
      </c>
      <c r="J55" s="185">
        <f>_xlfn.XLOOKUP(O55,Series!A:A,Series!BW:BW)</f>
        <v>21.64410801981985</v>
      </c>
      <c r="K55" s="186">
        <f t="shared" si="1"/>
        <v>3.599131917502248E-3</v>
      </c>
      <c r="L55" s="187">
        <v>45847</v>
      </c>
      <c r="N55" s="188" t="s">
        <v>323</v>
      </c>
      <c r="O55" s="188" t="s">
        <v>258</v>
      </c>
      <c r="P55" s="188">
        <v>736</v>
      </c>
    </row>
    <row r="56" spans="1:16" s="188" customFormat="1" ht="27" customHeight="1">
      <c r="A56" s="181" t="s">
        <v>378</v>
      </c>
      <c r="B56" s="182" t="str">
        <f>_xlfn.XLOOKUP(O56,'MFL - series'!A:A,'MFL - series'!H:H)</f>
        <v>F5</v>
      </c>
      <c r="C56" s="183">
        <v>736</v>
      </c>
      <c r="D56" s="184" t="s">
        <v>51</v>
      </c>
      <c r="E56" s="185">
        <f>_xlfn.IFNA(_xlfn.XLOOKUP(O56,'Upload File'!B:B,'Upload File'!D:D),0)</f>
        <v>5.9299999999999999E-2</v>
      </c>
      <c r="F56" s="185">
        <f>_xlfn.IFNA(_xlfn.XLOOKUP(O56,'Upload File'!B:B,'Upload File'!F:F),0)</f>
        <v>7.0000000000000001E-3</v>
      </c>
      <c r="G56" s="185">
        <f>_xlfn.IFNA(_xlfn.XLOOKUP(O56,'Upload File'!B:B,'Upload File'!H:H),0)</f>
        <v>0</v>
      </c>
      <c r="H56" s="185">
        <f>_xlfn.IFNA(_xlfn.XLOOKUP(O56,'Upload File'!B:B,'Upload File'!J:J),0)</f>
        <v>0</v>
      </c>
      <c r="I56" s="185">
        <f t="shared" si="0"/>
        <v>6.6299999999999998E-2</v>
      </c>
      <c r="J56" s="185">
        <f>_xlfn.XLOOKUP(O56,Series!A:A,Series!BW:BW)</f>
        <v>18.801442468156587</v>
      </c>
      <c r="K56" s="186">
        <f t="shared" si="1"/>
        <v>3.5263251802243488E-3</v>
      </c>
      <c r="L56" s="187">
        <v>45847</v>
      </c>
      <c r="N56" s="188" t="s">
        <v>269</v>
      </c>
      <c r="O56" s="188" t="s">
        <v>259</v>
      </c>
      <c r="P56" s="188">
        <v>736</v>
      </c>
    </row>
    <row r="57" spans="1:16" s="188" customFormat="1" ht="27" customHeight="1">
      <c r="A57" s="181" t="s">
        <v>378</v>
      </c>
      <c r="B57" s="182" t="str">
        <f>_xlfn.XLOOKUP(O57,'MFL - series'!A:A,'MFL - series'!H:H)</f>
        <v>F8</v>
      </c>
      <c r="C57" s="183">
        <v>736</v>
      </c>
      <c r="D57" s="184" t="s">
        <v>51</v>
      </c>
      <c r="E57" s="185">
        <f>_xlfn.IFNA(_xlfn.XLOOKUP(O57,'Upload File'!B:B,'Upload File'!D:D),0)</f>
        <v>2.69E-2</v>
      </c>
      <c r="F57" s="185">
        <f>_xlfn.IFNA(_xlfn.XLOOKUP(O57,'Upload File'!B:B,'Upload File'!F:F),0)</f>
        <v>3.2000000000000002E-3</v>
      </c>
      <c r="G57" s="185">
        <f>_xlfn.IFNA(_xlfn.XLOOKUP(O57,'Upload File'!B:B,'Upload File'!H:H),0)</f>
        <v>0</v>
      </c>
      <c r="H57" s="185">
        <f>_xlfn.IFNA(_xlfn.XLOOKUP(O57,'Upload File'!B:B,'Upload File'!J:J),0)</f>
        <v>0</v>
      </c>
      <c r="I57" s="185">
        <f t="shared" si="0"/>
        <v>3.0100000000000002E-2</v>
      </c>
      <c r="J57" s="185">
        <f>_xlfn.XLOOKUP(O57,Series!A:A,Series!BW:BW)</f>
        <v>8.044824785516024</v>
      </c>
      <c r="K57" s="186">
        <f t="shared" si="1"/>
        <v>3.7415358074910864E-3</v>
      </c>
      <c r="L57" s="187">
        <v>45847</v>
      </c>
      <c r="N57" s="188" t="s">
        <v>270</v>
      </c>
      <c r="O57" s="188" t="s">
        <v>261</v>
      </c>
      <c r="P57" s="188">
        <v>736</v>
      </c>
    </row>
    <row r="58" spans="1:16" s="188" customFormat="1" ht="27" customHeight="1">
      <c r="A58" s="181" t="s">
        <v>378</v>
      </c>
      <c r="B58" s="182" t="str">
        <f>_xlfn.XLOOKUP(O58,'MFL - series'!A:A,'MFL - series'!H:H)</f>
        <v>G</v>
      </c>
      <c r="C58" s="183">
        <v>736</v>
      </c>
      <c r="D58" s="184" t="s">
        <v>51</v>
      </c>
      <c r="E58" s="185">
        <f>_xlfn.IFNA(_xlfn.XLOOKUP(O58,'Upload File'!B:B,'Upload File'!D:D),0)</f>
        <v>1.47E-2</v>
      </c>
      <c r="F58" s="185">
        <f>_xlfn.IFNA(_xlfn.XLOOKUP(O58,'Upload File'!B:B,'Upload File'!F:F),0)</f>
        <v>1.6999999999999999E-3</v>
      </c>
      <c r="G58" s="185">
        <f>_xlfn.IFNA(_xlfn.XLOOKUP(O58,'Upload File'!B:B,'Upload File'!H:H),0)</f>
        <v>0</v>
      </c>
      <c r="H58" s="185">
        <f>_xlfn.IFNA(_xlfn.XLOOKUP(O58,'Upload File'!B:B,'Upload File'!J:J),0)</f>
        <v>0</v>
      </c>
      <c r="I58" s="185">
        <f t="shared" si="0"/>
        <v>1.6399999999999998E-2</v>
      </c>
      <c r="J58" s="185">
        <f>_xlfn.XLOOKUP(O58,Series!A:A,Series!BW:BW)</f>
        <v>28.122730340887927</v>
      </c>
      <c r="K58" s="186">
        <f t="shared" si="1"/>
        <v>5.8315817138693217E-4</v>
      </c>
      <c r="L58" s="187">
        <v>45847</v>
      </c>
      <c r="N58" s="188" t="s">
        <v>271</v>
      </c>
      <c r="O58" s="188" t="s">
        <v>262</v>
      </c>
      <c r="P58" s="188">
        <v>736</v>
      </c>
    </row>
    <row r="59" spans="1:16" s="188" customFormat="1" ht="27" customHeight="1">
      <c r="A59" s="181" t="str">
        <f>_xlfn.XLOOKUP(O59,'MFL - series'!A:A,'MFL - series'!F:F)</f>
        <v>Mackenzie Cundill Value Fund</v>
      </c>
      <c r="B59" s="182" t="str">
        <f>_xlfn.XLOOKUP(O59,'MFL - series'!A:A,'MFL - series'!H:H)</f>
        <v>GA</v>
      </c>
      <c r="C59" s="183">
        <v>736</v>
      </c>
      <c r="D59" s="184" t="s">
        <v>51</v>
      </c>
      <c r="E59" s="185">
        <f>_xlfn.IFNA(_xlfn.XLOOKUP(O59,'Upload File'!B:B,'Upload File'!D:D),0)</f>
        <v>0</v>
      </c>
      <c r="F59" s="185">
        <f>_xlfn.IFNA(_xlfn.XLOOKUP(O59,'Upload File'!B:B,'Upload File'!F:F),0)</f>
        <v>0</v>
      </c>
      <c r="G59" s="185">
        <f>_xlfn.IFNA(_xlfn.XLOOKUP(O59,'Upload File'!B:B,'Upload File'!H:H),0)</f>
        <v>0</v>
      </c>
      <c r="H59" s="185">
        <f>_xlfn.IFNA(_xlfn.XLOOKUP(O59,'Upload File'!B:B,'Upload File'!J:J),0)</f>
        <v>0</v>
      </c>
      <c r="I59" s="185">
        <f t="shared" si="0"/>
        <v>0</v>
      </c>
      <c r="J59" s="185">
        <f>_xlfn.XLOOKUP(O59,Series!A:A,Series!BW:BW)</f>
        <v>17.478497346161781</v>
      </c>
      <c r="K59" s="186">
        <f t="shared" si="1"/>
        <v>0</v>
      </c>
      <c r="L59" s="187">
        <v>45847</v>
      </c>
      <c r="N59" s="188" t="s">
        <v>324</v>
      </c>
      <c r="O59" s="188" t="s">
        <v>264</v>
      </c>
      <c r="P59" s="188">
        <v>736</v>
      </c>
    </row>
    <row r="60" spans="1:16" s="188" customFormat="1" ht="27" customHeight="1">
      <c r="A60" s="181" t="s">
        <v>378</v>
      </c>
      <c r="B60" s="182" t="str">
        <f>_xlfn.XLOOKUP(O60,'MFL - series'!A:A,'MFL - series'!H:H)</f>
        <v>GF</v>
      </c>
      <c r="C60" s="183">
        <v>736</v>
      </c>
      <c r="D60" s="184" t="s">
        <v>51</v>
      </c>
      <c r="E60" s="185">
        <f>_xlfn.IFNA(_xlfn.XLOOKUP(O60,'Upload File'!B:B,'Upload File'!D:D),0)</f>
        <v>7.0000000000000007E-2</v>
      </c>
      <c r="F60" s="185">
        <f>_xlfn.IFNA(_xlfn.XLOOKUP(O60,'Upload File'!B:B,'Upload File'!F:F),0)</f>
        <v>8.2000000000000007E-3</v>
      </c>
      <c r="G60" s="185">
        <f>_xlfn.IFNA(_xlfn.XLOOKUP(O60,'Upload File'!B:B,'Upload File'!H:H),0)</f>
        <v>0</v>
      </c>
      <c r="H60" s="185">
        <f>_xlfn.IFNA(_xlfn.XLOOKUP(O60,'Upload File'!B:B,'Upload File'!J:J),0)</f>
        <v>0</v>
      </c>
      <c r="I60" s="185">
        <f t="shared" si="0"/>
        <v>7.8200000000000006E-2</v>
      </c>
      <c r="J60" s="185">
        <f>_xlfn.XLOOKUP(O60,Series!A:A,Series!BW:BW)</f>
        <v>18.279712215905111</v>
      </c>
      <c r="K60" s="186">
        <f t="shared" si="1"/>
        <v>4.2779666920553855E-3</v>
      </c>
      <c r="L60" s="187">
        <v>45847</v>
      </c>
      <c r="N60" s="188" t="s">
        <v>325</v>
      </c>
      <c r="O60" s="188" t="s">
        <v>265</v>
      </c>
      <c r="P60" s="188">
        <v>736</v>
      </c>
    </row>
    <row r="61" spans="1:16" s="188" customFormat="1" ht="27" customHeight="1">
      <c r="A61" s="181" t="str">
        <f>_xlfn.XLOOKUP(O61,'MFL - series'!A:A,'MFL - series'!F:F)</f>
        <v>Mackenzie Cundill Value Fund</v>
      </c>
      <c r="B61" s="182" t="str">
        <f>_xlfn.XLOOKUP(O61,'MFL - series'!A:A,'MFL - series'!H:H)</f>
        <v>GLB</v>
      </c>
      <c r="C61" s="183">
        <v>736</v>
      </c>
      <c r="D61" s="184" t="s">
        <v>51</v>
      </c>
      <c r="E61" s="185">
        <f>_xlfn.IFNA(_xlfn.XLOOKUP(O61,'Upload File'!B:B,'Upload File'!D:D),0)</f>
        <v>0</v>
      </c>
      <c r="F61" s="185">
        <f>_xlfn.IFNA(_xlfn.XLOOKUP(O61,'Upload File'!B:B,'Upload File'!F:F),0)</f>
        <v>0</v>
      </c>
      <c r="G61" s="185">
        <f>_xlfn.IFNA(_xlfn.XLOOKUP(O61,'Upload File'!B:B,'Upload File'!H:H),0)</f>
        <v>0</v>
      </c>
      <c r="H61" s="185">
        <f>_xlfn.IFNA(_xlfn.XLOOKUP(O61,'Upload File'!B:B,'Upload File'!J:J),0)</f>
        <v>0</v>
      </c>
      <c r="I61" s="185">
        <f t="shared" si="0"/>
        <v>0</v>
      </c>
      <c r="J61" s="185">
        <f>_xlfn.XLOOKUP(O61,Series!A:A,Series!BW:BW)</f>
        <v>17.100206832846929</v>
      </c>
      <c r="K61" s="186">
        <f t="shared" si="1"/>
        <v>0</v>
      </c>
      <c r="L61" s="187">
        <v>45847</v>
      </c>
      <c r="N61" s="188" t="s">
        <v>326</v>
      </c>
      <c r="O61" s="188" t="s">
        <v>266</v>
      </c>
      <c r="P61" s="188">
        <v>736</v>
      </c>
    </row>
    <row r="62" spans="1:16" s="188" customFormat="1" ht="27" customHeight="1">
      <c r="A62" s="181" t="s">
        <v>378</v>
      </c>
      <c r="B62" s="182" t="str">
        <f>_xlfn.XLOOKUP(O62,'MFL - series'!A:A,'MFL - series'!H:H)</f>
        <v>I</v>
      </c>
      <c r="C62" s="183">
        <v>736</v>
      </c>
      <c r="D62" s="184" t="s">
        <v>51</v>
      </c>
      <c r="E62" s="185">
        <f>_xlfn.IFNA(_xlfn.XLOOKUP(O62,'Upload File'!B:B,'Upload File'!D:D),0)</f>
        <v>2.4E-2</v>
      </c>
      <c r="F62" s="185">
        <f>_xlfn.IFNA(_xlfn.XLOOKUP(O62,'Upload File'!B:B,'Upload File'!F:F),0)</f>
        <v>2.8E-3</v>
      </c>
      <c r="G62" s="185">
        <f>_xlfn.IFNA(_xlfn.XLOOKUP(O62,'Upload File'!B:B,'Upload File'!H:H),0)</f>
        <v>0</v>
      </c>
      <c r="H62" s="185">
        <f>_xlfn.IFNA(_xlfn.XLOOKUP(O62,'Upload File'!B:B,'Upload File'!J:J),0)</f>
        <v>0</v>
      </c>
      <c r="I62" s="185">
        <f t="shared" si="0"/>
        <v>2.6800000000000001E-2</v>
      </c>
      <c r="J62" s="185">
        <f>_xlfn.XLOOKUP(O62,Series!A:A,Series!BW:BW)</f>
        <v>20.042220241841932</v>
      </c>
      <c r="K62" s="186">
        <f t="shared" si="1"/>
        <v>1.3371772027557069E-3</v>
      </c>
      <c r="L62" s="187">
        <v>45847</v>
      </c>
      <c r="N62" s="188" t="s">
        <v>277</v>
      </c>
      <c r="O62" s="188" t="s">
        <v>269</v>
      </c>
      <c r="P62" s="188">
        <v>736</v>
      </c>
    </row>
    <row r="63" spans="1:16" s="188" customFormat="1" ht="27" customHeight="1">
      <c r="A63" s="181" t="s">
        <v>378</v>
      </c>
      <c r="B63" s="182" t="str">
        <f>_xlfn.XLOOKUP(O63,'MFL - series'!A:A,'MFL - series'!H:H)</f>
        <v>O</v>
      </c>
      <c r="C63" s="183">
        <v>736</v>
      </c>
      <c r="D63" s="184" t="s">
        <v>51</v>
      </c>
      <c r="E63" s="185">
        <f>_xlfn.IFNA(_xlfn.XLOOKUP(O63,'Upload File'!B:B,'Upload File'!D:D),0)</f>
        <v>0.14779999999999999</v>
      </c>
      <c r="F63" s="185">
        <f>_xlfn.IFNA(_xlfn.XLOOKUP(O63,'Upload File'!B:B,'Upload File'!F:F),0)</f>
        <v>1.7399999999999999E-2</v>
      </c>
      <c r="G63" s="185">
        <f>_xlfn.IFNA(_xlfn.XLOOKUP(O63,'Upload File'!B:B,'Upload File'!H:H),0)</f>
        <v>0</v>
      </c>
      <c r="H63" s="185">
        <f>_xlfn.IFNA(_xlfn.XLOOKUP(O63,'Upload File'!B:B,'Upload File'!J:J),0)</f>
        <v>0</v>
      </c>
      <c r="I63" s="185">
        <f t="shared" si="0"/>
        <v>0.16519999999999999</v>
      </c>
      <c r="J63" s="185">
        <f>_xlfn.XLOOKUP(O63,Series!A:A,Series!BW:BW)</f>
        <v>22.44018154077952</v>
      </c>
      <c r="K63" s="186">
        <f t="shared" si="1"/>
        <v>7.3617942751394213E-3</v>
      </c>
      <c r="L63" s="187">
        <v>45847</v>
      </c>
      <c r="N63" s="188" t="s">
        <v>280</v>
      </c>
      <c r="O63" s="188" t="s">
        <v>271</v>
      </c>
      <c r="P63" s="188">
        <v>736</v>
      </c>
    </row>
    <row r="64" spans="1:16" s="188" customFormat="1" ht="27" customHeight="1">
      <c r="A64" s="181" t="s">
        <v>378</v>
      </c>
      <c r="B64" s="182" t="str">
        <f>_xlfn.XLOOKUP(O64,'MFL - series'!A:A,'MFL - series'!H:H)</f>
        <v>O5</v>
      </c>
      <c r="C64" s="183">
        <v>736</v>
      </c>
      <c r="D64" s="184" t="s">
        <v>51</v>
      </c>
      <c r="E64" s="185">
        <f>_xlfn.IFNA(_xlfn.XLOOKUP(O64,'Upload File'!B:B,'Upload File'!D:D),0)</f>
        <v>0.14510000000000001</v>
      </c>
      <c r="F64" s="185">
        <f>_xlfn.IFNA(_xlfn.XLOOKUP(O64,'Upload File'!B:B,'Upload File'!F:F),0)</f>
        <v>1.7100000000000001E-2</v>
      </c>
      <c r="G64" s="185">
        <f>_xlfn.IFNA(_xlfn.XLOOKUP(O64,'Upload File'!B:B,'Upload File'!H:H),0)</f>
        <v>0</v>
      </c>
      <c r="H64" s="185">
        <f>_xlfn.IFNA(_xlfn.XLOOKUP(O64,'Upload File'!B:B,'Upload File'!J:J),0)</f>
        <v>0</v>
      </c>
      <c r="I64" s="185">
        <f t="shared" si="0"/>
        <v>0.16220000000000001</v>
      </c>
      <c r="J64" s="185">
        <f>_xlfn.XLOOKUP(O64,Series!A:A,Series!BW:BW)</f>
        <v>22.036427851444376</v>
      </c>
      <c r="K64" s="186">
        <f t="shared" si="1"/>
        <v>7.3605396071200636E-3</v>
      </c>
      <c r="L64" s="187">
        <v>45847</v>
      </c>
      <c r="N64" s="188" t="s">
        <v>327</v>
      </c>
      <c r="O64" s="188" t="s">
        <v>272</v>
      </c>
      <c r="P64" s="188">
        <v>736</v>
      </c>
    </row>
    <row r="65" spans="1:16" s="188" customFormat="1" ht="27" customHeight="1">
      <c r="A65" s="181" t="s">
        <v>378</v>
      </c>
      <c r="B65" s="182" t="str">
        <f>_xlfn.XLOOKUP(O65,'MFL - series'!A:A,'MFL - series'!H:H)</f>
        <v>PWFB5</v>
      </c>
      <c r="C65" s="183">
        <v>736</v>
      </c>
      <c r="D65" s="184" t="s">
        <v>51</v>
      </c>
      <c r="E65" s="185">
        <f>_xlfn.IFNA(_xlfn.XLOOKUP(O65,'Upload File'!B:B,'Upload File'!D:D),0)</f>
        <v>5.8700000000000002E-2</v>
      </c>
      <c r="F65" s="185">
        <f>_xlfn.IFNA(_xlfn.XLOOKUP(O65,'Upload File'!B:B,'Upload File'!F:F),0)</f>
        <v>6.8999999999999999E-3</v>
      </c>
      <c r="G65" s="185">
        <f>_xlfn.IFNA(_xlfn.XLOOKUP(O65,'Upload File'!B:B,'Upload File'!H:H),0)</f>
        <v>0</v>
      </c>
      <c r="H65" s="185">
        <f>_xlfn.IFNA(_xlfn.XLOOKUP(O65,'Upload File'!B:B,'Upload File'!J:J),0)</f>
        <v>0</v>
      </c>
      <c r="I65" s="185">
        <f t="shared" si="0"/>
        <v>6.5600000000000006E-2</v>
      </c>
      <c r="J65" s="185">
        <f>_xlfn.XLOOKUP(O65,Series!A:A,Series!BW:BW)</f>
        <v>18.596463351423093</v>
      </c>
      <c r="K65" s="186">
        <f t="shared" si="1"/>
        <v>3.5275524577085765E-3</v>
      </c>
      <c r="L65" s="187">
        <v>45847</v>
      </c>
      <c r="N65" s="188" t="s">
        <v>328</v>
      </c>
      <c r="O65" s="188" t="s">
        <v>275</v>
      </c>
      <c r="P65" s="188">
        <v>736</v>
      </c>
    </row>
    <row r="66" spans="1:16" s="188" customFormat="1" ht="27" customHeight="1">
      <c r="A66" s="181" t="s">
        <v>378</v>
      </c>
      <c r="B66" s="182" t="str">
        <f>_xlfn.XLOOKUP(O66,'MFL - series'!A:A,'MFL - series'!H:H)</f>
        <v>PWFB</v>
      </c>
      <c r="C66" s="183">
        <v>736</v>
      </c>
      <c r="D66" s="184" t="s">
        <v>51</v>
      </c>
      <c r="E66" s="185">
        <f>_xlfn.IFNA(_xlfn.XLOOKUP(O66,'Upload File'!B:B,'Upload File'!D:D),0)</f>
        <v>6.4600000000000005E-2</v>
      </c>
      <c r="F66" s="185">
        <f>_xlfn.IFNA(_xlfn.XLOOKUP(O66,'Upload File'!B:B,'Upload File'!F:F),0)</f>
        <v>7.6E-3</v>
      </c>
      <c r="G66" s="185">
        <f>_xlfn.IFNA(_xlfn.XLOOKUP(O66,'Upload File'!B:B,'Upload File'!H:H),0)</f>
        <v>0</v>
      </c>
      <c r="H66" s="185">
        <f>_xlfn.IFNA(_xlfn.XLOOKUP(O66,'Upload File'!B:B,'Upload File'!J:J),0)</f>
        <v>0</v>
      </c>
      <c r="I66" s="185">
        <f t="shared" si="0"/>
        <v>7.22E-2</v>
      </c>
      <c r="J66" s="185">
        <f>_xlfn.XLOOKUP(O66,Series!A:A,Series!BW:BW)</f>
        <v>19.686139585331258</v>
      </c>
      <c r="K66" s="186">
        <f t="shared" si="1"/>
        <v>3.6675550169215716E-3</v>
      </c>
      <c r="L66" s="187">
        <v>45847</v>
      </c>
      <c r="N66" s="188" t="s">
        <v>329</v>
      </c>
      <c r="O66" s="188" t="s">
        <v>276</v>
      </c>
      <c r="P66" s="188">
        <v>736</v>
      </c>
    </row>
    <row r="67" spans="1:16" s="188" customFormat="1" ht="27" customHeight="1">
      <c r="A67" s="181" t="s">
        <v>378</v>
      </c>
      <c r="B67" s="182" t="str">
        <f>_xlfn.XLOOKUP(O67,'MFL - series'!A:A,'MFL - series'!H:H)</f>
        <v>R</v>
      </c>
      <c r="C67" s="183">
        <v>736</v>
      </c>
      <c r="D67" s="184" t="s">
        <v>51</v>
      </c>
      <c r="E67" s="185">
        <f>_xlfn.IFNA(_xlfn.XLOOKUP(O67,'Upload File'!B:B,'Upload File'!D:D),0)</f>
        <v>0.18640000000000001</v>
      </c>
      <c r="F67" s="185">
        <f>_xlfn.IFNA(_xlfn.XLOOKUP(O67,'Upload File'!B:B,'Upload File'!F:F),0)</f>
        <v>2.1899999999999999E-2</v>
      </c>
      <c r="G67" s="185">
        <f>_xlfn.IFNA(_xlfn.XLOOKUP(O67,'Upload File'!B:B,'Upload File'!H:H),0)</f>
        <v>0</v>
      </c>
      <c r="H67" s="185">
        <f>_xlfn.IFNA(_xlfn.XLOOKUP(O67,'Upload File'!B:B,'Upload File'!J:J),0)</f>
        <v>0</v>
      </c>
      <c r="I67" s="185">
        <f t="shared" si="0"/>
        <v>0.20830000000000001</v>
      </c>
      <c r="J67" s="185">
        <f>_xlfn.XLOOKUP(O67,Series!A:A,Series!BW:BW)</f>
        <v>28.304908416744741</v>
      </c>
      <c r="K67" s="186">
        <f t="shared" si="1"/>
        <v>7.3591476408654613E-3</v>
      </c>
      <c r="L67" s="187">
        <v>45847</v>
      </c>
      <c r="N67" s="188" t="s">
        <v>330</v>
      </c>
      <c r="O67" s="188" t="s">
        <v>277</v>
      </c>
      <c r="P67" s="188">
        <v>736</v>
      </c>
    </row>
    <row r="68" spans="1:16" s="188" customFormat="1" ht="27" customHeight="1">
      <c r="A68" s="181" t="str">
        <f>_xlfn.XLOOKUP(O68,'MFL - series'!A:A,'MFL - series'!F:F)</f>
        <v>Mackenzie Cundill Value Fund</v>
      </c>
      <c r="B68" s="182" t="str">
        <f>_xlfn.XLOOKUP(O68,'MFL - series'!A:A,'MFL - series'!H:H)</f>
        <v>T5</v>
      </c>
      <c r="C68" s="183">
        <v>736</v>
      </c>
      <c r="D68" s="184" t="s">
        <v>51</v>
      </c>
      <c r="E68" s="185">
        <f>_xlfn.IFNA(_xlfn.XLOOKUP(O68,'Upload File'!B:B,'Upload File'!D:D),0)</f>
        <v>0</v>
      </c>
      <c r="F68" s="185">
        <f>_xlfn.IFNA(_xlfn.XLOOKUP(O68,'Upload File'!B:B,'Upload File'!F:F),0)</f>
        <v>0</v>
      </c>
      <c r="G68" s="185">
        <f>_xlfn.IFNA(_xlfn.XLOOKUP(O68,'Upload File'!B:B,'Upload File'!H:H),0)</f>
        <v>0</v>
      </c>
      <c r="H68" s="185">
        <f>_xlfn.IFNA(_xlfn.XLOOKUP(O68,'Upload File'!B:B,'Upload File'!J:J),0)</f>
        <v>0</v>
      </c>
      <c r="I68" s="185">
        <f t="shared" si="0"/>
        <v>0</v>
      </c>
      <c r="J68" s="185">
        <f>_xlfn.XLOOKUP(O68,Series!A:A,Series!BW:BW)</f>
        <v>11.89977544353734</v>
      </c>
      <c r="K68" s="186">
        <f t="shared" si="1"/>
        <v>0</v>
      </c>
      <c r="L68" s="187">
        <v>45847</v>
      </c>
      <c r="N68" s="188" t="s">
        <v>331</v>
      </c>
      <c r="O68" s="188" t="s">
        <v>278</v>
      </c>
      <c r="P68" s="188">
        <v>736</v>
      </c>
    </row>
    <row r="69" spans="1:16" s="188" customFormat="1" ht="27" customHeight="1">
      <c r="A69" s="181" t="str">
        <f>_xlfn.XLOOKUP(O69,'MFL - series'!A:A,'MFL - series'!F:F)</f>
        <v>Mackenzie Cundill Value Fund</v>
      </c>
      <c r="B69" s="182" t="str">
        <f>_xlfn.XLOOKUP(O69,'MFL - series'!A:A,'MFL - series'!H:H)</f>
        <v>T8</v>
      </c>
      <c r="C69" s="183">
        <v>736</v>
      </c>
      <c r="D69" s="184" t="s">
        <v>51</v>
      </c>
      <c r="E69" s="185">
        <f>_xlfn.IFNA(_xlfn.XLOOKUP(O69,'Upload File'!B:B,'Upload File'!D:D),0)</f>
        <v>0</v>
      </c>
      <c r="F69" s="185">
        <f>_xlfn.IFNA(_xlfn.XLOOKUP(O69,'Upload File'!B:B,'Upload File'!F:F),0)</f>
        <v>0</v>
      </c>
      <c r="G69" s="185">
        <f>_xlfn.IFNA(_xlfn.XLOOKUP(O69,'Upload File'!B:B,'Upload File'!H:H),0)</f>
        <v>0</v>
      </c>
      <c r="H69" s="185">
        <f>_xlfn.IFNA(_xlfn.XLOOKUP(O69,'Upload File'!B:B,'Upload File'!J:J),0)</f>
        <v>0</v>
      </c>
      <c r="I69" s="185">
        <f t="shared" si="0"/>
        <v>0</v>
      </c>
      <c r="J69" s="185">
        <f>_xlfn.XLOOKUP(O69,Series!A:A,Series!BW:BW)</f>
        <v>6.9879797458075386</v>
      </c>
      <c r="K69" s="186">
        <f t="shared" si="1"/>
        <v>0</v>
      </c>
      <c r="L69" s="187">
        <v>45847</v>
      </c>
      <c r="N69" s="188" t="s">
        <v>332</v>
      </c>
      <c r="O69" s="188" t="s">
        <v>280</v>
      </c>
      <c r="P69" s="188">
        <v>736</v>
      </c>
    </row>
    <row r="70" spans="1:16" s="188" customFormat="1" ht="27" customHeight="1">
      <c r="A70" s="181" t="s">
        <v>378</v>
      </c>
      <c r="B70" s="182" t="str">
        <f>_xlfn.XLOOKUP(O70,'MFL - series'!A:A,'MFL - series'!H:H)</f>
        <v>FB</v>
      </c>
      <c r="C70" s="183">
        <v>736</v>
      </c>
      <c r="D70" s="184" t="s">
        <v>51</v>
      </c>
      <c r="E70" s="185">
        <f>_xlfn.IFNA(_xlfn.XLOOKUP(O70,'Upload File'!B:B,'Upload File'!D:D),0)</f>
        <v>5.0299999999999997E-2</v>
      </c>
      <c r="F70" s="185">
        <f>_xlfn.IFNA(_xlfn.XLOOKUP(O70,'Upload File'!B:B,'Upload File'!F:F),0)</f>
        <v>5.8999999999999999E-3</v>
      </c>
      <c r="G70" s="185">
        <f>_xlfn.IFNA(_xlfn.XLOOKUP(O70,'Upload File'!B:B,'Upload File'!H:H),0)</f>
        <v>0</v>
      </c>
      <c r="H70" s="185">
        <f>_xlfn.IFNA(_xlfn.XLOOKUP(O70,'Upload File'!B:B,'Upload File'!J:J),0)</f>
        <v>0</v>
      </c>
      <c r="I70" s="185">
        <f t="shared" si="0"/>
        <v>5.62E-2</v>
      </c>
      <c r="J70" s="185">
        <f>_xlfn.XLOOKUP(O70,Series!A:A,Series!BW:BW)</f>
        <v>21.977826081452836</v>
      </c>
      <c r="K70" s="186">
        <f t="shared" si="1"/>
        <v>2.5571227923869766E-3</v>
      </c>
      <c r="L70" s="187">
        <v>45847</v>
      </c>
      <c r="N70" s="188" t="s">
        <v>333</v>
      </c>
      <c r="O70" s="188" t="s">
        <v>281</v>
      </c>
      <c r="P70" s="188">
        <v>736</v>
      </c>
    </row>
    <row r="71" spans="1:16" s="188" customFormat="1" ht="27" customHeight="1">
      <c r="A71" s="181" t="s">
        <v>378</v>
      </c>
      <c r="B71" s="182" t="str">
        <f>_xlfn.XLOOKUP(O71,'MFL - series'!A:A,'MFL - series'!H:H)</f>
        <v>FB5</v>
      </c>
      <c r="C71" s="183">
        <v>736</v>
      </c>
      <c r="D71" s="184" t="s">
        <v>51</v>
      </c>
      <c r="E71" s="185">
        <f>_xlfn.IFNA(_xlfn.XLOOKUP(O71,'Upload File'!B:B,'Upload File'!D:D),0)</f>
        <v>4.9000000000000002E-2</v>
      </c>
      <c r="F71" s="185">
        <f>_xlfn.IFNA(_xlfn.XLOOKUP(O71,'Upload File'!B:B,'Upload File'!F:F),0)</f>
        <v>5.7999999999999996E-3</v>
      </c>
      <c r="G71" s="185">
        <f>_xlfn.IFNA(_xlfn.XLOOKUP(O71,'Upload File'!B:B,'Upload File'!H:H),0)</f>
        <v>0</v>
      </c>
      <c r="H71" s="185">
        <f>_xlfn.IFNA(_xlfn.XLOOKUP(O71,'Upload File'!B:B,'Upload File'!J:J),0)</f>
        <v>0</v>
      </c>
      <c r="I71" s="185">
        <f t="shared" si="0"/>
        <v>5.4800000000000001E-2</v>
      </c>
      <c r="J71" s="185">
        <f>_xlfn.XLOOKUP(O71,Series!A:A,Series!BW:BW)</f>
        <v>19.263888197314479</v>
      </c>
      <c r="K71" s="186">
        <f t="shared" si="1"/>
        <v>2.8447008952034668E-3</v>
      </c>
      <c r="L71" s="187">
        <v>45847</v>
      </c>
      <c r="N71" s="188" t="s">
        <v>334</v>
      </c>
      <c r="O71" s="188" t="s">
        <v>282</v>
      </c>
      <c r="P71" s="188">
        <v>736</v>
      </c>
    </row>
    <row r="72" spans="1:16" s="188" customFormat="1" ht="27" customHeight="1">
      <c r="A72" s="181" t="s">
        <v>378</v>
      </c>
      <c r="B72" s="182" t="str">
        <f>_xlfn.XLOOKUP(O72,'MFL - series'!A:A,'MFL - series'!H:H)</f>
        <v>PWX</v>
      </c>
      <c r="C72" s="183">
        <v>736</v>
      </c>
      <c r="D72" s="184" t="s">
        <v>51</v>
      </c>
      <c r="E72" s="185">
        <f>_xlfn.IFNA(_xlfn.XLOOKUP(O72,'Upload File'!B:B,'Upload File'!D:D),0)</f>
        <v>0.1711</v>
      </c>
      <c r="F72" s="185">
        <f>_xlfn.IFNA(_xlfn.XLOOKUP(O72,'Upload File'!B:B,'Upload File'!F:F),0)</f>
        <v>2.01E-2</v>
      </c>
      <c r="G72" s="185">
        <f>_xlfn.IFNA(_xlfn.XLOOKUP(O72,'Upload File'!B:B,'Upload File'!H:H),0)</f>
        <v>0</v>
      </c>
      <c r="H72" s="185">
        <f>_xlfn.IFNA(_xlfn.XLOOKUP(O72,'Upload File'!B:B,'Upload File'!J:J),0)</f>
        <v>0</v>
      </c>
      <c r="I72" s="185">
        <f t="shared" ref="I72:I80" si="2">SUM(E72:H72)</f>
        <v>0.19120000000000001</v>
      </c>
      <c r="J72" s="185">
        <f>_xlfn.XLOOKUP(O72,Series!A:A,Series!BW:BW)</f>
        <v>25.97672013712587</v>
      </c>
      <c r="K72" s="186">
        <f t="shared" ref="K72:K80" si="3">IFERROR(I72/J72,0)</f>
        <v>7.360436536664126E-3</v>
      </c>
      <c r="L72" s="187">
        <v>45847</v>
      </c>
      <c r="N72" s="188" t="s">
        <v>256</v>
      </c>
      <c r="O72" s="188" t="s">
        <v>285</v>
      </c>
      <c r="P72" s="188">
        <v>736</v>
      </c>
    </row>
    <row r="73" spans="1:16" s="188" customFormat="1" ht="27" customHeight="1">
      <c r="A73" s="181" t="s">
        <v>378</v>
      </c>
      <c r="B73" s="182" t="str">
        <f>_xlfn.XLOOKUP(O73,'MFL - series'!A:A,'MFL - series'!H:H)</f>
        <v>PWX8</v>
      </c>
      <c r="C73" s="183">
        <v>736</v>
      </c>
      <c r="D73" s="184" t="s">
        <v>51</v>
      </c>
      <c r="E73" s="185">
        <f>_xlfn.IFNA(_xlfn.XLOOKUP(O73,'Upload File'!B:B,'Upload File'!D:D),0)</f>
        <v>0.1123</v>
      </c>
      <c r="F73" s="185">
        <f>_xlfn.IFNA(_xlfn.XLOOKUP(O73,'Upload File'!B:B,'Upload File'!F:F),0)</f>
        <v>1.32E-2</v>
      </c>
      <c r="G73" s="185">
        <f>_xlfn.IFNA(_xlfn.XLOOKUP(O73,'Upload File'!B:B,'Upload File'!H:H),0)</f>
        <v>0</v>
      </c>
      <c r="H73" s="185">
        <f>_xlfn.IFNA(_xlfn.XLOOKUP(O73,'Upload File'!B:B,'Upload File'!J:J),0)</f>
        <v>0</v>
      </c>
      <c r="I73" s="185">
        <f t="shared" si="2"/>
        <v>0.1255</v>
      </c>
      <c r="J73" s="185">
        <f>_xlfn.XLOOKUP(O73,Series!A:A,Series!BW:BW)</f>
        <v>17.048275214864983</v>
      </c>
      <c r="K73" s="186">
        <f t="shared" si="3"/>
        <v>7.3614484995275179E-3</v>
      </c>
      <c r="L73" s="187">
        <v>45847</v>
      </c>
      <c r="N73" s="188" t="s">
        <v>335</v>
      </c>
      <c r="O73" s="188" t="s">
        <v>286</v>
      </c>
      <c r="P73" s="188">
        <v>736</v>
      </c>
    </row>
    <row r="74" spans="1:16" s="188" customFormat="1" ht="27" customHeight="1">
      <c r="A74" s="181" t="str">
        <f>_xlfn.XLOOKUP(O74,'MFL - series'!A:A,'MFL - series'!F:F)</f>
        <v>Mackenzie Cundill Value Fund</v>
      </c>
      <c r="B74" s="182" t="str">
        <f>_xlfn.XLOOKUP(O74,'MFL - series'!A:A,'MFL - series'!H:H)</f>
        <v>PW</v>
      </c>
      <c r="C74" s="183">
        <v>736</v>
      </c>
      <c r="D74" s="184" t="s">
        <v>51</v>
      </c>
      <c r="E74" s="185">
        <f>_xlfn.IFNA(_xlfn.XLOOKUP(O74,'Upload File'!B:B,'Upload File'!D:D),0)</f>
        <v>0</v>
      </c>
      <c r="F74" s="185">
        <f>_xlfn.IFNA(_xlfn.XLOOKUP(O74,'Upload File'!B:B,'Upload File'!F:F),0)</f>
        <v>0</v>
      </c>
      <c r="G74" s="185">
        <f>_xlfn.IFNA(_xlfn.XLOOKUP(O74,'Upload File'!B:B,'Upload File'!H:H),0)</f>
        <v>0</v>
      </c>
      <c r="H74" s="185">
        <f>_xlfn.IFNA(_xlfn.XLOOKUP(O74,'Upload File'!B:B,'Upload File'!J:J),0)</f>
        <v>0</v>
      </c>
      <c r="I74" s="185">
        <f t="shared" si="2"/>
        <v>0</v>
      </c>
      <c r="J74" s="185">
        <f>_xlfn.XLOOKUP(O74,Series!A:A,Series!BW:BW)</f>
        <v>22.581427282783736</v>
      </c>
      <c r="K74" s="186">
        <f t="shared" si="3"/>
        <v>0</v>
      </c>
      <c r="L74" s="187">
        <v>45847</v>
      </c>
      <c r="N74" s="188" t="s">
        <v>336</v>
      </c>
      <c r="O74" s="188" t="s">
        <v>289</v>
      </c>
      <c r="P74" s="188">
        <v>736</v>
      </c>
    </row>
    <row r="75" spans="1:16" s="188" customFormat="1" ht="27" customHeight="1">
      <c r="A75" s="181" t="str">
        <f>_xlfn.XLOOKUP(O75,'MFL - series'!A:A,'MFL - series'!F:F)</f>
        <v>Mackenzie Cundill Value Fund</v>
      </c>
      <c r="B75" s="182" t="str">
        <f>_xlfn.XLOOKUP(O75,'MFL - series'!A:A,'MFL - series'!H:H)</f>
        <v>PWT5</v>
      </c>
      <c r="C75" s="183">
        <v>736</v>
      </c>
      <c r="D75" s="184" t="s">
        <v>51</v>
      </c>
      <c r="E75" s="185">
        <f>_xlfn.IFNA(_xlfn.XLOOKUP(O75,'Upload File'!B:B,'Upload File'!D:D),0)</f>
        <v>0</v>
      </c>
      <c r="F75" s="185">
        <f>_xlfn.IFNA(_xlfn.XLOOKUP(O75,'Upload File'!B:B,'Upload File'!F:F),0)</f>
        <v>0</v>
      </c>
      <c r="G75" s="185">
        <f>_xlfn.IFNA(_xlfn.XLOOKUP(O75,'Upload File'!B:B,'Upload File'!H:H),0)</f>
        <v>0</v>
      </c>
      <c r="H75" s="185">
        <f>_xlfn.IFNA(_xlfn.XLOOKUP(O75,'Upload File'!B:B,'Upload File'!J:J),0)</f>
        <v>0</v>
      </c>
      <c r="I75" s="185">
        <f t="shared" si="2"/>
        <v>0</v>
      </c>
      <c r="J75" s="185">
        <f>_xlfn.XLOOKUP(O75,Series!A:A,Series!BW:BW)</f>
        <v>17.387454896762531</v>
      </c>
      <c r="K75" s="186">
        <f t="shared" si="3"/>
        <v>0</v>
      </c>
      <c r="L75" s="187">
        <v>45847</v>
      </c>
      <c r="N75" s="188" t="s">
        <v>334</v>
      </c>
      <c r="O75" s="188" t="s">
        <v>290</v>
      </c>
      <c r="P75" s="188">
        <v>736</v>
      </c>
    </row>
    <row r="76" spans="1:16" s="188" customFormat="1" ht="27" customHeight="1">
      <c r="A76" s="181" t="str">
        <f>_xlfn.XLOOKUP(O76,'MFL - series'!A:A,'MFL - series'!F:F)</f>
        <v>Mackenzie Cundill Value Fund</v>
      </c>
      <c r="B76" s="182" t="str">
        <f>_xlfn.XLOOKUP(O76,'MFL - series'!A:A,'MFL - series'!H:H)</f>
        <v>PWT8</v>
      </c>
      <c r="C76" s="183">
        <v>736</v>
      </c>
      <c r="D76" s="184" t="s">
        <v>51</v>
      </c>
      <c r="E76" s="185">
        <f>_xlfn.IFNA(_xlfn.XLOOKUP(O76,'Upload File'!B:B,'Upload File'!D:D),0)</f>
        <v>0</v>
      </c>
      <c r="F76" s="185">
        <f>_xlfn.IFNA(_xlfn.XLOOKUP(O76,'Upload File'!B:B,'Upload File'!F:F),0)</f>
        <v>0</v>
      </c>
      <c r="G76" s="185">
        <f>_xlfn.IFNA(_xlfn.XLOOKUP(O76,'Upload File'!B:B,'Upload File'!H:H),0)</f>
        <v>0</v>
      </c>
      <c r="H76" s="185">
        <f>_xlfn.IFNA(_xlfn.XLOOKUP(O76,'Upload File'!B:B,'Upload File'!J:J),0)</f>
        <v>0</v>
      </c>
      <c r="I76" s="185">
        <f t="shared" si="2"/>
        <v>0</v>
      </c>
      <c r="J76" s="185">
        <f>_xlfn.XLOOKUP(O76,Series!A:A,Series!BW:BW)</f>
        <v>13.297992990898106</v>
      </c>
      <c r="K76" s="186">
        <f t="shared" si="3"/>
        <v>0</v>
      </c>
      <c r="L76" s="187">
        <v>45847</v>
      </c>
      <c r="N76" s="188" t="s">
        <v>337</v>
      </c>
      <c r="O76" s="188" t="s">
        <v>292</v>
      </c>
      <c r="P76" s="188">
        <v>736</v>
      </c>
    </row>
    <row r="77" spans="1:16" s="188" customFormat="1" ht="27" customHeight="1">
      <c r="A77" s="181" t="str">
        <f>_xlfn.XLOOKUP(O77,'MFL - series'!A:A,'MFL - series'!F:F)</f>
        <v>Mackenzie Cundill Value Fund</v>
      </c>
      <c r="B77" s="182" t="str">
        <f>_xlfn.XLOOKUP(O77,'MFL - series'!A:A,'MFL - series'!H:H)</f>
        <v>PWR</v>
      </c>
      <c r="C77" s="183">
        <v>736</v>
      </c>
      <c r="D77" s="184" t="s">
        <v>51</v>
      </c>
      <c r="E77" s="185">
        <f>_xlfn.IFNA(_xlfn.XLOOKUP(O77,'Upload File'!B:B,'Upload File'!D:D),0)</f>
        <v>0</v>
      </c>
      <c r="F77" s="185">
        <f>_xlfn.IFNA(_xlfn.XLOOKUP(O77,'Upload File'!B:B,'Upload File'!F:F),0)</f>
        <v>0</v>
      </c>
      <c r="G77" s="185">
        <f>_xlfn.IFNA(_xlfn.XLOOKUP(O77,'Upload File'!B:B,'Upload File'!H:H),0)</f>
        <v>0</v>
      </c>
      <c r="H77" s="185">
        <f>_xlfn.IFNA(_xlfn.XLOOKUP(O77,'Upload File'!B:B,'Upload File'!J:J),0)</f>
        <v>0</v>
      </c>
      <c r="I77" s="185">
        <f t="shared" si="2"/>
        <v>0</v>
      </c>
      <c r="J77" s="185">
        <f>_xlfn.XLOOKUP(O77,Series!A:A,Series!BW:BW)</f>
        <v>19.813264215160398</v>
      </c>
      <c r="K77" s="186">
        <f t="shared" si="3"/>
        <v>0</v>
      </c>
      <c r="L77" s="187">
        <v>45847</v>
      </c>
      <c r="N77" s="188" t="s">
        <v>269</v>
      </c>
      <c r="O77" s="188" t="s">
        <v>293</v>
      </c>
      <c r="P77" s="188">
        <v>736</v>
      </c>
    </row>
    <row r="78" spans="1:16" s="188" customFormat="1" ht="27" customHeight="1">
      <c r="A78" s="181" t="str">
        <f>_xlfn.XLOOKUP(O78,'MFL - series'!A:A,'MFL - series'!F:F)</f>
        <v>Mackenzie Cundill Value Fund</v>
      </c>
      <c r="B78" s="182" t="str">
        <f>_xlfn.XLOOKUP(O78,'MFL - series'!A:A,'MFL - series'!H:H)</f>
        <v>B</v>
      </c>
      <c r="C78" s="183">
        <v>736</v>
      </c>
      <c r="D78" s="184" t="s">
        <v>51</v>
      </c>
      <c r="E78" s="185">
        <f>_xlfn.IFNA(_xlfn.XLOOKUP(O78,'Upload File'!B:B,'Upload File'!D:D),0)</f>
        <v>0</v>
      </c>
      <c r="F78" s="185">
        <f>_xlfn.IFNA(_xlfn.XLOOKUP(O78,'Upload File'!B:B,'Upload File'!F:F),0)</f>
        <v>0</v>
      </c>
      <c r="G78" s="185">
        <f>_xlfn.IFNA(_xlfn.XLOOKUP(O78,'Upload File'!B:B,'Upload File'!H:H),0)</f>
        <v>0</v>
      </c>
      <c r="H78" s="185">
        <f>_xlfn.IFNA(_xlfn.XLOOKUP(O78,'Upload File'!B:B,'Upload File'!J:J),0)</f>
        <v>0</v>
      </c>
      <c r="I78" s="185">
        <f t="shared" si="2"/>
        <v>0</v>
      </c>
      <c r="J78" s="185">
        <f>_xlfn.XLOOKUP(O78,Series!A:A,Series!BW:BW)</f>
        <v>65.262194822584377</v>
      </c>
      <c r="K78" s="186">
        <f t="shared" si="3"/>
        <v>0</v>
      </c>
      <c r="L78" s="187">
        <v>45847</v>
      </c>
      <c r="N78" s="188" t="s">
        <v>270</v>
      </c>
      <c r="O78" s="188" t="s">
        <v>256</v>
      </c>
      <c r="P78" s="188">
        <v>736</v>
      </c>
    </row>
    <row r="79" spans="1:16" s="188" customFormat="1" ht="27" customHeight="1">
      <c r="A79" s="181" t="s">
        <v>377</v>
      </c>
      <c r="B79" s="182" t="str">
        <f>_xlfn.XLOOKUP(O79,'MFL - series'!A:A,'MFL - series'!H:H)</f>
        <v>PWR</v>
      </c>
      <c r="C79" s="183">
        <v>5501</v>
      </c>
      <c r="D79" s="184" t="s">
        <v>51</v>
      </c>
      <c r="E79" s="185">
        <f>_xlfn.IFNA(_xlfn.XLOOKUP(O79,'Upload File'!B:B,'Upload File'!D:D),0)</f>
        <v>8.7800000000000003E-2</v>
      </c>
      <c r="F79" s="185">
        <f>_xlfn.IFNA(_xlfn.XLOOKUP(O79,'Upload File'!B:B,'Upload File'!F:F),0)</f>
        <v>0</v>
      </c>
      <c r="G79" s="185">
        <f>_xlfn.IFNA(_xlfn.XLOOKUP(O79,'Upload File'!B:B,'Upload File'!H:H),0)</f>
        <v>8.2000000000000007E-3</v>
      </c>
      <c r="H79" s="185">
        <f>_xlfn.IFNA(_xlfn.XLOOKUP(O79,'Upload File'!B:B,'Upload File'!J:J),0)</f>
        <v>0</v>
      </c>
      <c r="I79" s="185">
        <f t="shared" si="2"/>
        <v>9.6000000000000002E-2</v>
      </c>
      <c r="J79" s="185">
        <f>_xlfn.XLOOKUP(O79,Series!A:A,Series!BW:BW)</f>
        <v>20.532480786511496</v>
      </c>
      <c r="K79" s="186">
        <f t="shared" si="3"/>
        <v>4.6755188035079408E-3</v>
      </c>
      <c r="L79" s="187">
        <v>45847</v>
      </c>
      <c r="N79" s="188" t="s">
        <v>338</v>
      </c>
      <c r="O79" s="188" t="s">
        <v>297</v>
      </c>
      <c r="P79" s="188">
        <v>5501</v>
      </c>
    </row>
    <row r="80" spans="1:16" s="188" customFormat="1" ht="27" customHeight="1">
      <c r="A80" s="181" t="s">
        <v>377</v>
      </c>
      <c r="B80" s="182" t="str">
        <f>_xlfn.XLOOKUP(O80,'MFL - series'!A:A,'MFL - series'!H:H)</f>
        <v>UM</v>
      </c>
      <c r="C80" s="183">
        <v>5501</v>
      </c>
      <c r="D80" s="184" t="s">
        <v>51</v>
      </c>
      <c r="E80" s="185">
        <f>_xlfn.IFNA(_xlfn.XLOOKUP(O80,'Upload File'!B:B,'Upload File'!D:D),0)</f>
        <v>0.1066</v>
      </c>
      <c r="F80" s="185">
        <f>_xlfn.IFNA(_xlfn.XLOOKUP(O80,'Upload File'!B:B,'Upload File'!F:F),0)</f>
        <v>0</v>
      </c>
      <c r="G80" s="185">
        <f>_xlfn.IFNA(_xlfn.XLOOKUP(O80,'Upload File'!B:B,'Upload File'!H:H),0)</f>
        <v>0.01</v>
      </c>
      <c r="H80" s="185">
        <f>_xlfn.IFNA(_xlfn.XLOOKUP(O80,'Upload File'!B:B,'Upload File'!J:J),0)</f>
        <v>0</v>
      </c>
      <c r="I80" s="185">
        <f t="shared" si="2"/>
        <v>0.1166</v>
      </c>
      <c r="J80" s="185">
        <f>_xlfn.XLOOKUP(O80,Series!A:A,Series!BW:BW)</f>
        <v>11.741108315616501</v>
      </c>
      <c r="K80" s="186">
        <f t="shared" si="3"/>
        <v>9.9309193702705034E-3</v>
      </c>
      <c r="L80" s="187">
        <v>45847</v>
      </c>
      <c r="N80" s="188" t="s">
        <v>338</v>
      </c>
      <c r="O80" s="188" t="s">
        <v>298</v>
      </c>
      <c r="P80" s="188">
        <v>5501</v>
      </c>
    </row>
    <row r="82" spans="1:9">
      <c r="D82" s="161"/>
      <c r="E82" s="162"/>
      <c r="F82" s="162"/>
      <c r="G82" s="162"/>
      <c r="H82" s="162"/>
      <c r="I82" s="162"/>
    </row>
    <row r="83" spans="1:9" ht="24">
      <c r="A83" s="189" t="s">
        <v>379</v>
      </c>
    </row>
  </sheetData>
  <sheetProtection algorithmName="SHA-512" hashValue="JVJX2FmuZQtfVqF6JQac0MBR7d1cCsnyPCjs6eWgYdMwBCA/5R4px/qOS3Vs1bH0F/jX6goIDHcdigb1uIffIA==" saltValue="vRrNMAx/PMDxPsVfBG08yQ==" spinCount="100000" sheet="1" objects="1" scenarios="1" sort="0" autoFilter="0"/>
  <autoFilter ref="A6:L80" xr:uid="{30511959-F1E8-4A86-95AE-75952C9378E0}"/>
  <mergeCells count="16">
    <mergeCell ref="C6:C8"/>
    <mergeCell ref="H6:H7"/>
    <mergeCell ref="I6:I7"/>
    <mergeCell ref="A1:L1"/>
    <mergeCell ref="A3:L3"/>
    <mergeCell ref="A4:L4"/>
    <mergeCell ref="A5:L5"/>
    <mergeCell ref="A6:A7"/>
    <mergeCell ref="B6:B7"/>
    <mergeCell ref="D6:D7"/>
    <mergeCell ref="E6:E7"/>
    <mergeCell ref="F6:F8"/>
    <mergeCell ref="J6:J7"/>
    <mergeCell ref="K6:K7"/>
    <mergeCell ref="L6:L7"/>
    <mergeCell ref="G6:G7"/>
  </mergeCells>
  <conditionalFormatting sqref="O8:P8">
    <cfRule type="duplicateValues" dxfId="4" priority="1"/>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577CD-8B07-45E0-AF47-6D9593D1FA27}">
  <dimension ref="A1:Q195"/>
  <sheetViews>
    <sheetView workbookViewId="0">
      <pane xSplit="1" ySplit="1" topLeftCell="B69" activePane="bottomRight" state="frozen"/>
      <selection activeCell="A84" sqref="A84:XFD1048576"/>
      <selection pane="topRight" activeCell="A84" sqref="A84:XFD1048576"/>
      <selection pane="bottomLeft" activeCell="A84" sqref="A84:XFD1048576"/>
      <selection pane="bottomRight" activeCell="A84" sqref="A84:XFD1048576"/>
    </sheetView>
  </sheetViews>
  <sheetFormatPr defaultColWidth="8.90625" defaultRowHeight="12.5"/>
  <cols>
    <col min="1" max="5" width="8.90625" style="16"/>
    <col min="6" max="6" width="46.54296875" style="16" bestFit="1" customWidth="1"/>
    <col min="7" max="13" width="8.90625" style="16"/>
    <col min="14" max="14" width="12.6328125" style="16" bestFit="1" customWidth="1"/>
    <col min="15" max="15" width="14.36328125" style="16" hidden="1" customWidth="1"/>
    <col min="16" max="16" width="13" style="16" bestFit="1" customWidth="1"/>
    <col min="17" max="17" width="53.36328125" style="16" bestFit="1" customWidth="1"/>
    <col min="18" max="16384" width="8.90625" style="16"/>
  </cols>
  <sheetData>
    <row r="1" spans="1:17" ht="39">
      <c r="A1" s="9" t="s">
        <v>9</v>
      </c>
      <c r="B1" s="10" t="s">
        <v>10</v>
      </c>
      <c r="C1" s="10" t="s">
        <v>11</v>
      </c>
      <c r="D1" s="10" t="s">
        <v>12</v>
      </c>
      <c r="E1" s="11" t="s">
        <v>13</v>
      </c>
      <c r="F1" s="12" t="s">
        <v>14</v>
      </c>
      <c r="G1" s="11" t="s">
        <v>15</v>
      </c>
      <c r="H1" s="10" t="s">
        <v>16</v>
      </c>
      <c r="I1" s="11" t="s">
        <v>17</v>
      </c>
      <c r="J1" s="11" t="s">
        <v>18</v>
      </c>
      <c r="K1" s="13" t="s">
        <v>19</v>
      </c>
      <c r="L1" s="13" t="s">
        <v>20</v>
      </c>
      <c r="M1" s="14" t="s">
        <v>21</v>
      </c>
      <c r="N1" s="15" t="s">
        <v>22</v>
      </c>
      <c r="O1" s="15" t="s">
        <v>23</v>
      </c>
      <c r="P1" s="16" t="s">
        <v>16</v>
      </c>
    </row>
    <row r="2" spans="1:17" ht="13">
      <c r="A2" s="17" t="s">
        <v>180</v>
      </c>
      <c r="B2" s="18">
        <v>1</v>
      </c>
      <c r="C2" s="19">
        <v>44405</v>
      </c>
      <c r="D2" s="20">
        <v>46213</v>
      </c>
      <c r="E2" s="21">
        <v>3218</v>
      </c>
      <c r="F2" s="22" t="s">
        <v>181</v>
      </c>
      <c r="G2" s="23" t="s">
        <v>29</v>
      </c>
      <c r="H2" s="24" t="s">
        <v>29</v>
      </c>
      <c r="I2" s="25" t="s">
        <v>29</v>
      </c>
      <c r="J2" s="26" t="s">
        <v>38</v>
      </c>
      <c r="K2" s="27" t="s">
        <v>39</v>
      </c>
      <c r="L2" s="25">
        <v>8809</v>
      </c>
      <c r="M2" s="25">
        <v>8809</v>
      </c>
      <c r="N2" s="15" t="s">
        <v>40</v>
      </c>
      <c r="O2" s="16" t="s">
        <v>177</v>
      </c>
      <c r="P2" s="16" t="str">
        <f>E2&amp;H2</f>
        <v>3218A</v>
      </c>
      <c r="Q2" s="16" t="str">
        <f>F2&amp;H2</f>
        <v>Mackenzie Cundill Value Fund IIA</v>
      </c>
    </row>
    <row r="3" spans="1:17" ht="13">
      <c r="A3" s="28" t="s">
        <v>182</v>
      </c>
      <c r="B3" s="29">
        <v>1</v>
      </c>
      <c r="C3" s="30">
        <v>44405</v>
      </c>
      <c r="D3" s="31">
        <v>46213</v>
      </c>
      <c r="E3" s="21">
        <v>3218</v>
      </c>
      <c r="F3" s="32" t="s">
        <v>181</v>
      </c>
      <c r="G3" s="23" t="s">
        <v>183</v>
      </c>
      <c r="H3" s="33" t="s">
        <v>183</v>
      </c>
      <c r="I3" s="34" t="s">
        <v>29</v>
      </c>
      <c r="J3" s="26" t="s">
        <v>38</v>
      </c>
      <c r="K3" s="35" t="s">
        <v>39</v>
      </c>
      <c r="L3" s="34">
        <v>8809</v>
      </c>
      <c r="M3" s="34">
        <v>8816</v>
      </c>
      <c r="N3" s="15" t="s">
        <v>40</v>
      </c>
      <c r="O3" s="16" t="s">
        <v>177</v>
      </c>
      <c r="P3" s="16" t="str">
        <f t="shared" ref="P3:P66" si="0">E3&amp;H3</f>
        <v>3218B</v>
      </c>
      <c r="Q3" s="16" t="str">
        <f t="shared" ref="Q3:Q66" si="1">F3&amp;H3</f>
        <v>Mackenzie Cundill Value Fund IIB</v>
      </c>
    </row>
    <row r="4" spans="1:17" ht="13">
      <c r="A4" s="17" t="s">
        <v>184</v>
      </c>
      <c r="B4" s="18">
        <v>1</v>
      </c>
      <c r="C4" s="19">
        <v>44405</v>
      </c>
      <c r="D4" s="20">
        <v>46213</v>
      </c>
      <c r="E4" s="21">
        <v>3218</v>
      </c>
      <c r="F4" s="22" t="s">
        <v>181</v>
      </c>
      <c r="G4" s="23" t="s">
        <v>185</v>
      </c>
      <c r="H4" s="24" t="s">
        <v>185</v>
      </c>
      <c r="I4" s="25" t="s">
        <v>29</v>
      </c>
      <c r="J4" s="26" t="s">
        <v>38</v>
      </c>
      <c r="K4" s="27" t="s">
        <v>39</v>
      </c>
      <c r="L4" s="25">
        <v>8809</v>
      </c>
      <c r="M4" s="25">
        <v>8819</v>
      </c>
      <c r="N4" s="15" t="s">
        <v>40</v>
      </c>
      <c r="O4" s="16" t="s">
        <v>178</v>
      </c>
      <c r="P4" s="16" t="str">
        <f t="shared" si="0"/>
        <v>3218D</v>
      </c>
      <c r="Q4" s="16" t="str">
        <f t="shared" si="1"/>
        <v>Mackenzie Cundill Value Fund IID</v>
      </c>
    </row>
    <row r="5" spans="1:17" ht="13">
      <c r="A5" s="28" t="s">
        <v>186</v>
      </c>
      <c r="B5" s="29">
        <v>1</v>
      </c>
      <c r="C5" s="30">
        <v>44405</v>
      </c>
      <c r="D5" s="31">
        <v>46213</v>
      </c>
      <c r="E5" s="21">
        <v>3218</v>
      </c>
      <c r="F5" s="32" t="s">
        <v>181</v>
      </c>
      <c r="G5" s="23" t="s">
        <v>28</v>
      </c>
      <c r="H5" s="33" t="s">
        <v>28</v>
      </c>
      <c r="I5" s="34" t="s">
        <v>29</v>
      </c>
      <c r="J5" s="26" t="s">
        <v>38</v>
      </c>
      <c r="K5" s="35" t="s">
        <v>39</v>
      </c>
      <c r="L5" s="34">
        <v>8809</v>
      </c>
      <c r="M5" s="34">
        <v>8820</v>
      </c>
      <c r="N5" s="15" t="s">
        <v>40</v>
      </c>
      <c r="O5" s="16" t="s">
        <v>177</v>
      </c>
      <c r="P5" s="16" t="str">
        <f t="shared" si="0"/>
        <v>3218F</v>
      </c>
      <c r="Q5" s="16" t="str">
        <f t="shared" si="1"/>
        <v>Mackenzie Cundill Value Fund IIF</v>
      </c>
    </row>
    <row r="6" spans="1:17" ht="13">
      <c r="A6" s="17" t="s">
        <v>187</v>
      </c>
      <c r="B6" s="18">
        <v>1</v>
      </c>
      <c r="C6" s="19">
        <v>44405</v>
      </c>
      <c r="D6" s="20">
        <v>46213</v>
      </c>
      <c r="E6" s="21">
        <v>3218</v>
      </c>
      <c r="F6" s="22" t="s">
        <v>181</v>
      </c>
      <c r="G6" s="23" t="s">
        <v>30</v>
      </c>
      <c r="H6" s="24" t="s">
        <v>30</v>
      </c>
      <c r="I6" s="25" t="s">
        <v>25</v>
      </c>
      <c r="J6" s="26" t="s">
        <v>188</v>
      </c>
      <c r="K6" s="27" t="s">
        <v>189</v>
      </c>
      <c r="L6" s="25">
        <v>8809</v>
      </c>
      <c r="M6" s="25">
        <v>8822</v>
      </c>
      <c r="N6" s="15" t="s">
        <v>40</v>
      </c>
      <c r="O6" s="16" t="s">
        <v>178</v>
      </c>
      <c r="P6" s="16" t="str">
        <f t="shared" si="0"/>
        <v>3218F5</v>
      </c>
      <c r="Q6" s="16" t="str">
        <f t="shared" si="1"/>
        <v>Mackenzie Cundill Value Fund IIF5</v>
      </c>
    </row>
    <row r="7" spans="1:17" ht="13">
      <c r="A7" s="28" t="s">
        <v>190</v>
      </c>
      <c r="B7" s="29">
        <v>1</v>
      </c>
      <c r="C7" s="30">
        <v>44405</v>
      </c>
      <c r="D7" s="31">
        <v>46213</v>
      </c>
      <c r="E7" s="21">
        <v>3218</v>
      </c>
      <c r="F7" s="32" t="s">
        <v>181</v>
      </c>
      <c r="G7" s="23" t="s">
        <v>37</v>
      </c>
      <c r="H7" s="33" t="s">
        <v>37</v>
      </c>
      <c r="I7" s="34" t="s">
        <v>25</v>
      </c>
      <c r="J7" s="26" t="s">
        <v>188</v>
      </c>
      <c r="K7" s="35" t="s">
        <v>191</v>
      </c>
      <c r="L7" s="34">
        <v>8809</v>
      </c>
      <c r="M7" s="34">
        <v>8823</v>
      </c>
      <c r="N7" s="15" t="s">
        <v>40</v>
      </c>
      <c r="O7" s="16" t="s">
        <v>177</v>
      </c>
      <c r="P7" s="16" t="str">
        <f t="shared" si="0"/>
        <v>3218F8</v>
      </c>
      <c r="Q7" s="16" t="str">
        <f t="shared" si="1"/>
        <v>Mackenzie Cundill Value Fund IIF8</v>
      </c>
    </row>
    <row r="8" spans="1:17" ht="13">
      <c r="A8" s="17" t="s">
        <v>192</v>
      </c>
      <c r="B8" s="18">
        <v>1</v>
      </c>
      <c r="C8" s="19">
        <v>44405</v>
      </c>
      <c r="D8" s="20">
        <v>46213</v>
      </c>
      <c r="E8" s="21">
        <v>3218</v>
      </c>
      <c r="F8" s="22" t="s">
        <v>181</v>
      </c>
      <c r="G8" s="23" t="s">
        <v>33</v>
      </c>
      <c r="H8" s="24" t="s">
        <v>33</v>
      </c>
      <c r="I8" s="25" t="s">
        <v>29</v>
      </c>
      <c r="J8" s="26" t="s">
        <v>38</v>
      </c>
      <c r="K8" s="27" t="s">
        <v>39</v>
      </c>
      <c r="L8" s="25">
        <v>8809</v>
      </c>
      <c r="M8" s="25">
        <v>8824</v>
      </c>
      <c r="N8" s="15" t="s">
        <v>40</v>
      </c>
      <c r="O8" s="16" t="s">
        <v>178</v>
      </c>
      <c r="P8" s="16" t="str">
        <f t="shared" si="0"/>
        <v>3218I</v>
      </c>
      <c r="Q8" s="16" t="str">
        <f t="shared" si="1"/>
        <v>Mackenzie Cundill Value Fund III</v>
      </c>
    </row>
    <row r="9" spans="1:17" ht="13">
      <c r="A9" s="28" t="s">
        <v>193</v>
      </c>
      <c r="B9" s="29">
        <v>1</v>
      </c>
      <c r="C9" s="30">
        <v>44405</v>
      </c>
      <c r="D9" s="31">
        <v>46037</v>
      </c>
      <c r="E9" s="21">
        <v>3218</v>
      </c>
      <c r="F9" s="32" t="s">
        <v>181</v>
      </c>
      <c r="G9" s="23" t="s">
        <v>194</v>
      </c>
      <c r="H9" s="33" t="s">
        <v>194</v>
      </c>
      <c r="I9" s="34" t="s">
        <v>29</v>
      </c>
      <c r="J9" s="26" t="s">
        <v>38</v>
      </c>
      <c r="K9" s="35" t="s">
        <v>39</v>
      </c>
      <c r="L9" s="34">
        <v>8809</v>
      </c>
      <c r="M9" s="34">
        <v>8825</v>
      </c>
      <c r="N9" s="15" t="s">
        <v>40</v>
      </c>
      <c r="O9" s="16" t="s">
        <v>177</v>
      </c>
      <c r="P9" s="16" t="str">
        <f t="shared" si="0"/>
        <v>3218J</v>
      </c>
      <c r="Q9" s="16" t="str">
        <f t="shared" si="1"/>
        <v>Mackenzie Cundill Value Fund IIJ</v>
      </c>
    </row>
    <row r="10" spans="1:17" ht="13">
      <c r="A10" s="17" t="s">
        <v>195</v>
      </c>
      <c r="B10" s="18">
        <v>1</v>
      </c>
      <c r="C10" s="19">
        <v>44405</v>
      </c>
      <c r="D10" s="20">
        <v>46213</v>
      </c>
      <c r="E10" s="21">
        <v>3218</v>
      </c>
      <c r="F10" s="22" t="s">
        <v>181</v>
      </c>
      <c r="G10" s="23" t="s">
        <v>196</v>
      </c>
      <c r="H10" s="24" t="s">
        <v>196</v>
      </c>
      <c r="I10" s="25" t="s">
        <v>29</v>
      </c>
      <c r="J10" s="26" t="s">
        <v>38</v>
      </c>
      <c r="K10" s="27" t="s">
        <v>39</v>
      </c>
      <c r="L10" s="25">
        <v>8809</v>
      </c>
      <c r="M10" s="25">
        <v>8826</v>
      </c>
      <c r="N10" s="15" t="s">
        <v>40</v>
      </c>
      <c r="O10" s="16" t="s">
        <v>177</v>
      </c>
      <c r="P10" s="16" t="str">
        <f t="shared" si="0"/>
        <v>3218O</v>
      </c>
      <c r="Q10" s="16" t="str">
        <f t="shared" si="1"/>
        <v>Mackenzie Cundill Value Fund IIO</v>
      </c>
    </row>
    <row r="11" spans="1:17" ht="13">
      <c r="A11" s="28" t="s">
        <v>197</v>
      </c>
      <c r="B11" s="29">
        <v>1</v>
      </c>
      <c r="C11" s="36">
        <v>44405</v>
      </c>
      <c r="D11" s="31">
        <v>46213</v>
      </c>
      <c r="E11" s="21">
        <v>3218</v>
      </c>
      <c r="F11" s="32" t="s">
        <v>181</v>
      </c>
      <c r="G11" s="37" t="s">
        <v>198</v>
      </c>
      <c r="H11" s="37" t="s">
        <v>199</v>
      </c>
      <c r="I11" s="34" t="s">
        <v>25</v>
      </c>
      <c r="J11" s="26" t="s">
        <v>188</v>
      </c>
      <c r="K11" s="35" t="s">
        <v>189</v>
      </c>
      <c r="L11" s="34">
        <v>8809</v>
      </c>
      <c r="M11" s="34">
        <v>8828</v>
      </c>
      <c r="N11" s="15" t="s">
        <v>40</v>
      </c>
      <c r="O11" s="16" t="s">
        <v>178</v>
      </c>
      <c r="P11" s="16" t="str">
        <f t="shared" si="0"/>
        <v>3218PWFB5</v>
      </c>
      <c r="Q11" s="16" t="str">
        <f t="shared" si="1"/>
        <v>Mackenzie Cundill Value Fund IIPWFB5</v>
      </c>
    </row>
    <row r="12" spans="1:17" ht="13">
      <c r="A12" s="17" t="s">
        <v>200</v>
      </c>
      <c r="B12" s="18">
        <v>1</v>
      </c>
      <c r="C12" s="19">
        <v>44405</v>
      </c>
      <c r="D12" s="20">
        <v>46213</v>
      </c>
      <c r="E12" s="21">
        <v>3218</v>
      </c>
      <c r="F12" s="22" t="s">
        <v>181</v>
      </c>
      <c r="G12" s="38" t="s">
        <v>201</v>
      </c>
      <c r="H12" s="24" t="s">
        <v>202</v>
      </c>
      <c r="I12" s="25" t="s">
        <v>29</v>
      </c>
      <c r="J12" s="26" t="s">
        <v>38</v>
      </c>
      <c r="K12" s="27" t="s">
        <v>39</v>
      </c>
      <c r="L12" s="25">
        <v>8809</v>
      </c>
      <c r="M12" s="25">
        <v>8829</v>
      </c>
      <c r="N12" s="15" t="s">
        <v>40</v>
      </c>
      <c r="O12" s="16" t="s">
        <v>177</v>
      </c>
      <c r="P12" s="16" t="str">
        <f t="shared" si="0"/>
        <v>3218PWFB</v>
      </c>
      <c r="Q12" s="16" t="str">
        <f t="shared" si="1"/>
        <v>Mackenzie Cundill Value Fund IIPWFB</v>
      </c>
    </row>
    <row r="13" spans="1:17" ht="13">
      <c r="A13" s="28" t="s">
        <v>203</v>
      </c>
      <c r="B13" s="29">
        <v>1</v>
      </c>
      <c r="C13" s="30">
        <v>44405</v>
      </c>
      <c r="D13" s="31">
        <v>46213</v>
      </c>
      <c r="E13" s="39">
        <v>3218</v>
      </c>
      <c r="F13" s="32" t="s">
        <v>181</v>
      </c>
      <c r="G13" s="37" t="s">
        <v>204</v>
      </c>
      <c r="H13" s="33" t="s">
        <v>205</v>
      </c>
      <c r="I13" s="34" t="s">
        <v>29</v>
      </c>
      <c r="J13" s="26" t="s">
        <v>38</v>
      </c>
      <c r="K13" s="35" t="s">
        <v>39</v>
      </c>
      <c r="L13" s="34">
        <v>8809</v>
      </c>
      <c r="M13" s="34">
        <v>8831</v>
      </c>
      <c r="N13" s="15" t="s">
        <v>40</v>
      </c>
      <c r="O13" s="16" t="s">
        <v>177</v>
      </c>
      <c r="P13" s="16" t="str">
        <f t="shared" si="0"/>
        <v>3218Investor Series</v>
      </c>
      <c r="Q13" s="16" t="str">
        <f t="shared" si="1"/>
        <v>Mackenzie Cundill Value Fund IIInvestor Series</v>
      </c>
    </row>
    <row r="14" spans="1:17" ht="13">
      <c r="A14" s="17" t="s">
        <v>206</v>
      </c>
      <c r="B14" s="18">
        <v>1</v>
      </c>
      <c r="C14" s="19">
        <v>44405</v>
      </c>
      <c r="D14" s="20">
        <v>46213</v>
      </c>
      <c r="E14" s="21">
        <v>3218</v>
      </c>
      <c r="F14" s="22" t="s">
        <v>181</v>
      </c>
      <c r="G14" s="38" t="s">
        <v>24</v>
      </c>
      <c r="H14" s="24" t="s">
        <v>24</v>
      </c>
      <c r="I14" s="25" t="s">
        <v>25</v>
      </c>
      <c r="J14" s="26" t="s">
        <v>188</v>
      </c>
      <c r="K14" s="27" t="s">
        <v>189</v>
      </c>
      <c r="L14" s="25">
        <v>8809</v>
      </c>
      <c r="M14" s="25">
        <v>8832</v>
      </c>
      <c r="N14" s="15" t="s">
        <v>40</v>
      </c>
      <c r="O14" s="16" t="s">
        <v>178</v>
      </c>
      <c r="P14" s="16" t="str">
        <f t="shared" si="0"/>
        <v>3218T5</v>
      </c>
      <c r="Q14" s="16" t="str">
        <f t="shared" si="1"/>
        <v>Mackenzie Cundill Value Fund IIT5</v>
      </c>
    </row>
    <row r="15" spans="1:17" ht="13">
      <c r="A15" s="28" t="s">
        <v>207</v>
      </c>
      <c r="B15" s="29">
        <v>1</v>
      </c>
      <c r="C15" s="30">
        <v>44405</v>
      </c>
      <c r="D15" s="31">
        <v>46213</v>
      </c>
      <c r="E15" s="40">
        <v>3218</v>
      </c>
      <c r="F15" s="32" t="s">
        <v>181</v>
      </c>
      <c r="G15" s="23" t="s">
        <v>27</v>
      </c>
      <c r="H15" s="37" t="s">
        <v>27</v>
      </c>
      <c r="I15" s="34" t="s">
        <v>25</v>
      </c>
      <c r="J15" s="26" t="s">
        <v>188</v>
      </c>
      <c r="K15" s="35" t="s">
        <v>191</v>
      </c>
      <c r="L15" s="34">
        <v>8809</v>
      </c>
      <c r="M15" s="34">
        <v>8836</v>
      </c>
      <c r="N15" s="15" t="s">
        <v>40</v>
      </c>
      <c r="O15" s="16" t="s">
        <v>177</v>
      </c>
      <c r="P15" s="16" t="str">
        <f t="shared" si="0"/>
        <v>3218T8</v>
      </c>
      <c r="Q15" s="16" t="str">
        <f t="shared" si="1"/>
        <v>Mackenzie Cundill Value Fund IIT8</v>
      </c>
    </row>
    <row r="16" spans="1:17" ht="13">
      <c r="A16" s="17" t="s">
        <v>208</v>
      </c>
      <c r="B16" s="18">
        <v>1</v>
      </c>
      <c r="C16" s="19">
        <v>44405</v>
      </c>
      <c r="D16" s="20">
        <v>46213</v>
      </c>
      <c r="E16" s="21">
        <v>3218</v>
      </c>
      <c r="F16" s="22" t="s">
        <v>181</v>
      </c>
      <c r="G16" s="38" t="s">
        <v>209</v>
      </c>
      <c r="H16" s="24" t="s">
        <v>210</v>
      </c>
      <c r="I16" s="25" t="s">
        <v>29</v>
      </c>
      <c r="J16" s="26" t="s">
        <v>38</v>
      </c>
      <c r="K16" s="27" t="s">
        <v>39</v>
      </c>
      <c r="L16" s="25">
        <v>8809</v>
      </c>
      <c r="M16" s="25">
        <v>8840</v>
      </c>
      <c r="N16" s="15" t="s">
        <v>40</v>
      </c>
      <c r="O16" s="16" t="s">
        <v>178</v>
      </c>
      <c r="P16" s="16" t="str">
        <f t="shared" si="0"/>
        <v>3218FB</v>
      </c>
      <c r="Q16" s="16" t="str">
        <f t="shared" si="1"/>
        <v>Mackenzie Cundill Value Fund IIFB</v>
      </c>
    </row>
    <row r="17" spans="1:17" ht="13">
      <c r="A17" s="28" t="s">
        <v>211</v>
      </c>
      <c r="B17" s="29">
        <v>1</v>
      </c>
      <c r="C17" s="30">
        <v>44405</v>
      </c>
      <c r="D17" s="31">
        <v>46213</v>
      </c>
      <c r="E17" s="39">
        <v>3218</v>
      </c>
      <c r="F17" s="32" t="s">
        <v>181</v>
      </c>
      <c r="G17" s="37" t="s">
        <v>212</v>
      </c>
      <c r="H17" s="33" t="s">
        <v>213</v>
      </c>
      <c r="I17" s="34" t="s">
        <v>29</v>
      </c>
      <c r="J17" s="26" t="s">
        <v>38</v>
      </c>
      <c r="K17" s="35" t="s">
        <v>39</v>
      </c>
      <c r="L17" s="34">
        <v>8809</v>
      </c>
      <c r="M17" s="34">
        <v>8842</v>
      </c>
      <c r="N17" s="15" t="s">
        <v>40</v>
      </c>
      <c r="O17" s="16" t="s">
        <v>177</v>
      </c>
      <c r="P17" s="16" t="str">
        <f t="shared" si="0"/>
        <v>3218PWX</v>
      </c>
      <c r="Q17" s="16" t="str">
        <f t="shared" si="1"/>
        <v>Mackenzie Cundill Value Fund IIPWX</v>
      </c>
    </row>
    <row r="18" spans="1:17" ht="13">
      <c r="A18" s="17" t="s">
        <v>214</v>
      </c>
      <c r="B18" s="18">
        <v>1</v>
      </c>
      <c r="C18" s="19">
        <v>44405</v>
      </c>
      <c r="D18" s="20">
        <v>46213</v>
      </c>
      <c r="E18" s="21">
        <v>3218</v>
      </c>
      <c r="F18" s="22" t="s">
        <v>181</v>
      </c>
      <c r="G18" s="38" t="s">
        <v>215</v>
      </c>
      <c r="H18" s="38" t="s">
        <v>216</v>
      </c>
      <c r="I18" s="25" t="s">
        <v>29</v>
      </c>
      <c r="J18" s="26" t="s">
        <v>38</v>
      </c>
      <c r="K18" s="27" t="s">
        <v>39</v>
      </c>
      <c r="L18" s="25">
        <v>8809</v>
      </c>
      <c r="M18" s="25">
        <v>8844</v>
      </c>
      <c r="N18" s="15" t="s">
        <v>40</v>
      </c>
      <c r="O18" s="16" t="s">
        <v>178</v>
      </c>
      <c r="P18" s="16" t="str">
        <f t="shared" si="0"/>
        <v>3218PW</v>
      </c>
      <c r="Q18" s="16" t="str">
        <f t="shared" si="1"/>
        <v>Mackenzie Cundill Value Fund IIPW</v>
      </c>
    </row>
    <row r="19" spans="1:17" ht="13">
      <c r="A19" s="28" t="s">
        <v>217</v>
      </c>
      <c r="B19" s="29">
        <v>1</v>
      </c>
      <c r="C19" s="30">
        <v>44405</v>
      </c>
      <c r="D19" s="31">
        <v>46213</v>
      </c>
      <c r="E19" s="40">
        <v>3218</v>
      </c>
      <c r="F19" s="32" t="s">
        <v>181</v>
      </c>
      <c r="G19" s="23" t="s">
        <v>218</v>
      </c>
      <c r="H19" s="37" t="s">
        <v>219</v>
      </c>
      <c r="I19" s="34" t="s">
        <v>25</v>
      </c>
      <c r="J19" s="26" t="s">
        <v>188</v>
      </c>
      <c r="K19" s="35" t="s">
        <v>189</v>
      </c>
      <c r="L19" s="34">
        <v>8809</v>
      </c>
      <c r="M19" s="34">
        <v>8846</v>
      </c>
      <c r="N19" s="15" t="s">
        <v>40</v>
      </c>
      <c r="O19" s="16" t="s">
        <v>177</v>
      </c>
      <c r="P19" s="16" t="str">
        <f t="shared" si="0"/>
        <v>3218PWT5</v>
      </c>
      <c r="Q19" s="16" t="str">
        <f t="shared" si="1"/>
        <v>Mackenzie Cundill Value Fund IIPWT5</v>
      </c>
    </row>
    <row r="20" spans="1:17" ht="13">
      <c r="A20" s="17" t="s">
        <v>220</v>
      </c>
      <c r="B20" s="18">
        <v>1</v>
      </c>
      <c r="C20" s="19">
        <v>44405</v>
      </c>
      <c r="D20" s="20">
        <v>46213</v>
      </c>
      <c r="E20" s="21">
        <v>3218</v>
      </c>
      <c r="F20" s="22" t="s">
        <v>181</v>
      </c>
      <c r="G20" s="38" t="s">
        <v>221</v>
      </c>
      <c r="H20" s="24" t="s">
        <v>222</v>
      </c>
      <c r="I20" s="25" t="s">
        <v>25</v>
      </c>
      <c r="J20" s="26" t="s">
        <v>188</v>
      </c>
      <c r="K20" s="27" t="s">
        <v>191</v>
      </c>
      <c r="L20" s="25">
        <v>8809</v>
      </c>
      <c r="M20" s="25">
        <v>8847</v>
      </c>
      <c r="N20" s="15" t="s">
        <v>40</v>
      </c>
      <c r="O20" s="16" t="s">
        <v>177</v>
      </c>
      <c r="P20" s="16" t="str">
        <f t="shared" si="0"/>
        <v>3218PWT8</v>
      </c>
      <c r="Q20" s="16" t="str">
        <f t="shared" si="1"/>
        <v>Mackenzie Cundill Value Fund IIPWT8</v>
      </c>
    </row>
    <row r="21" spans="1:17" ht="13">
      <c r="A21" s="28" t="s">
        <v>223</v>
      </c>
      <c r="B21" s="29">
        <v>1</v>
      </c>
      <c r="C21" s="30">
        <v>44405</v>
      </c>
      <c r="D21" s="31">
        <v>46213</v>
      </c>
      <c r="E21" s="39">
        <v>3218</v>
      </c>
      <c r="F21" s="32" t="s">
        <v>181</v>
      </c>
      <c r="G21" s="37" t="s">
        <v>224</v>
      </c>
      <c r="H21" s="37" t="s">
        <v>224</v>
      </c>
      <c r="I21" s="34" t="s">
        <v>29</v>
      </c>
      <c r="J21" s="26" t="s">
        <v>38</v>
      </c>
      <c r="K21" s="35" t="s">
        <v>39</v>
      </c>
      <c r="L21" s="34">
        <v>8809</v>
      </c>
      <c r="M21" s="34" t="s">
        <v>225</v>
      </c>
      <c r="N21" s="15" t="s">
        <v>40</v>
      </c>
      <c r="O21" s="16" t="s">
        <v>178</v>
      </c>
      <c r="P21" s="16" t="str">
        <f t="shared" si="0"/>
        <v>3218AR</v>
      </c>
      <c r="Q21" s="16" t="str">
        <f t="shared" si="1"/>
        <v>Mackenzie Cundill Value Fund IIAR</v>
      </c>
    </row>
    <row r="22" spans="1:17" ht="13">
      <c r="A22" s="17" t="s">
        <v>226</v>
      </c>
      <c r="B22" s="18">
        <v>1</v>
      </c>
      <c r="C22" s="19">
        <v>44405</v>
      </c>
      <c r="D22" s="20">
        <v>46213</v>
      </c>
      <c r="E22" s="21">
        <v>3219</v>
      </c>
      <c r="F22" s="22" t="s">
        <v>227</v>
      </c>
      <c r="G22" s="38" t="s">
        <v>29</v>
      </c>
      <c r="H22" s="38" t="s">
        <v>29</v>
      </c>
      <c r="I22" s="25" t="s">
        <v>29</v>
      </c>
      <c r="J22" s="26" t="s">
        <v>38</v>
      </c>
      <c r="K22" s="27" t="s">
        <v>39</v>
      </c>
      <c r="L22" s="25">
        <v>8848</v>
      </c>
      <c r="M22" s="25">
        <v>8848</v>
      </c>
      <c r="N22" s="15" t="s">
        <v>40</v>
      </c>
      <c r="O22" s="16" t="s">
        <v>178</v>
      </c>
      <c r="P22" s="16" t="str">
        <f t="shared" si="0"/>
        <v>3219A</v>
      </c>
      <c r="Q22" s="16" t="str">
        <f t="shared" si="1"/>
        <v>Mackenzie GQE Emerging Markets Fund IIA</v>
      </c>
    </row>
    <row r="23" spans="1:17" ht="13">
      <c r="A23" s="28" t="s">
        <v>228</v>
      </c>
      <c r="B23" s="29">
        <v>1</v>
      </c>
      <c r="C23" s="30">
        <v>44405</v>
      </c>
      <c r="D23" s="31">
        <v>46213</v>
      </c>
      <c r="E23" s="39">
        <v>3219</v>
      </c>
      <c r="F23" s="32" t="s">
        <v>227</v>
      </c>
      <c r="G23" s="37" t="s">
        <v>185</v>
      </c>
      <c r="H23" s="33" t="s">
        <v>185</v>
      </c>
      <c r="I23" s="34" t="s">
        <v>29</v>
      </c>
      <c r="J23" s="26" t="s">
        <v>38</v>
      </c>
      <c r="K23" s="35" t="s">
        <v>39</v>
      </c>
      <c r="L23" s="34">
        <v>8848</v>
      </c>
      <c r="M23" s="34">
        <v>8856</v>
      </c>
      <c r="N23" s="15" t="s">
        <v>40</v>
      </c>
      <c r="O23" s="16" t="s">
        <v>177</v>
      </c>
      <c r="P23" s="16" t="str">
        <f t="shared" si="0"/>
        <v>3219D</v>
      </c>
      <c r="Q23" s="16" t="str">
        <f t="shared" si="1"/>
        <v>Mackenzie GQE Emerging Markets Fund IID</v>
      </c>
    </row>
    <row r="24" spans="1:17" ht="13">
      <c r="A24" s="17" t="s">
        <v>229</v>
      </c>
      <c r="B24" s="18">
        <v>1</v>
      </c>
      <c r="C24" s="19">
        <v>44405</v>
      </c>
      <c r="D24" s="20">
        <v>46213</v>
      </c>
      <c r="E24" s="21">
        <v>3219</v>
      </c>
      <c r="F24" s="22" t="s">
        <v>227</v>
      </c>
      <c r="G24" s="38" t="s">
        <v>28</v>
      </c>
      <c r="H24" s="24" t="s">
        <v>28</v>
      </c>
      <c r="I24" s="25" t="s">
        <v>29</v>
      </c>
      <c r="J24" s="26" t="s">
        <v>38</v>
      </c>
      <c r="K24" s="27" t="s">
        <v>39</v>
      </c>
      <c r="L24" s="25">
        <v>8848</v>
      </c>
      <c r="M24" s="25">
        <v>8858</v>
      </c>
      <c r="N24" s="15" t="s">
        <v>40</v>
      </c>
      <c r="O24" s="16" t="s">
        <v>178</v>
      </c>
      <c r="P24" s="16" t="str">
        <f t="shared" si="0"/>
        <v>3219F</v>
      </c>
      <c r="Q24" s="16" t="str">
        <f t="shared" si="1"/>
        <v>Mackenzie GQE Emerging Markets Fund IIF</v>
      </c>
    </row>
    <row r="25" spans="1:17" ht="13">
      <c r="A25" s="28" t="s">
        <v>230</v>
      </c>
      <c r="B25" s="29">
        <v>1</v>
      </c>
      <c r="C25" s="30">
        <v>44405</v>
      </c>
      <c r="D25" s="31">
        <v>46213</v>
      </c>
      <c r="E25" s="39">
        <v>3219</v>
      </c>
      <c r="F25" s="32" t="s">
        <v>227</v>
      </c>
      <c r="G25" s="37" t="s">
        <v>33</v>
      </c>
      <c r="H25" s="33" t="s">
        <v>33</v>
      </c>
      <c r="I25" s="34" t="s">
        <v>29</v>
      </c>
      <c r="J25" s="26" t="s">
        <v>38</v>
      </c>
      <c r="K25" s="35" t="s">
        <v>39</v>
      </c>
      <c r="L25" s="34">
        <v>8848</v>
      </c>
      <c r="M25" s="34">
        <v>8860</v>
      </c>
      <c r="N25" s="15" t="s">
        <v>40</v>
      </c>
      <c r="O25" s="16" t="s">
        <v>178</v>
      </c>
      <c r="P25" s="16" t="str">
        <f t="shared" si="0"/>
        <v>3219I</v>
      </c>
      <c r="Q25" s="16" t="str">
        <f t="shared" si="1"/>
        <v>Mackenzie GQE Emerging Markets Fund III</v>
      </c>
    </row>
    <row r="26" spans="1:17" ht="13">
      <c r="A26" s="17" t="s">
        <v>231</v>
      </c>
      <c r="B26" s="18">
        <v>1</v>
      </c>
      <c r="C26" s="19">
        <v>44405</v>
      </c>
      <c r="D26" s="20">
        <v>46213</v>
      </c>
      <c r="E26" s="21">
        <v>3219</v>
      </c>
      <c r="F26" s="22" t="s">
        <v>227</v>
      </c>
      <c r="G26" s="38" t="s">
        <v>194</v>
      </c>
      <c r="H26" s="24" t="s">
        <v>194</v>
      </c>
      <c r="I26" s="25" t="s">
        <v>29</v>
      </c>
      <c r="J26" s="26" t="s">
        <v>38</v>
      </c>
      <c r="K26" s="27" t="s">
        <v>39</v>
      </c>
      <c r="L26" s="25">
        <v>8848</v>
      </c>
      <c r="M26" s="25">
        <v>8861</v>
      </c>
      <c r="N26" s="15" t="s">
        <v>40</v>
      </c>
      <c r="O26" s="16" t="s">
        <v>177</v>
      </c>
      <c r="P26" s="16" t="str">
        <f t="shared" si="0"/>
        <v>3219J</v>
      </c>
      <c r="Q26" s="16" t="str">
        <f t="shared" si="1"/>
        <v>Mackenzie GQE Emerging Markets Fund IIJ</v>
      </c>
    </row>
    <row r="27" spans="1:17" ht="13">
      <c r="A27" s="28" t="s">
        <v>232</v>
      </c>
      <c r="B27" s="29">
        <v>1</v>
      </c>
      <c r="C27" s="30">
        <v>44405</v>
      </c>
      <c r="D27" s="31">
        <v>46213</v>
      </c>
      <c r="E27" s="39">
        <v>3219</v>
      </c>
      <c r="F27" s="32" t="s">
        <v>227</v>
      </c>
      <c r="G27" s="37" t="s">
        <v>25</v>
      </c>
      <c r="H27" s="33" t="s">
        <v>25</v>
      </c>
      <c r="I27" s="34" t="s">
        <v>29</v>
      </c>
      <c r="J27" s="26" t="s">
        <v>38</v>
      </c>
      <c r="K27" s="35" t="s">
        <v>39</v>
      </c>
      <c r="L27" s="34">
        <v>8848</v>
      </c>
      <c r="M27" s="34">
        <v>8862</v>
      </c>
      <c r="N27" s="15" t="s">
        <v>40</v>
      </c>
      <c r="O27" s="16" t="s">
        <v>177</v>
      </c>
      <c r="P27" s="16" t="str">
        <f t="shared" si="0"/>
        <v>3219M</v>
      </c>
      <c r="Q27" s="16" t="str">
        <f t="shared" si="1"/>
        <v>Mackenzie GQE Emerging Markets Fund IIM</v>
      </c>
    </row>
    <row r="28" spans="1:17" ht="13">
      <c r="A28" s="17" t="s">
        <v>233</v>
      </c>
      <c r="B28" s="18">
        <v>1</v>
      </c>
      <c r="C28" s="19">
        <v>44405</v>
      </c>
      <c r="D28" s="20">
        <v>46213</v>
      </c>
      <c r="E28" s="21">
        <v>3219</v>
      </c>
      <c r="F28" s="22" t="s">
        <v>227</v>
      </c>
      <c r="G28" s="38" t="s">
        <v>196</v>
      </c>
      <c r="H28" s="24" t="s">
        <v>196</v>
      </c>
      <c r="I28" s="25" t="s">
        <v>29</v>
      </c>
      <c r="J28" s="26" t="s">
        <v>38</v>
      </c>
      <c r="K28" s="27" t="s">
        <v>39</v>
      </c>
      <c r="L28" s="25">
        <v>8848</v>
      </c>
      <c r="M28" s="25">
        <v>8863</v>
      </c>
      <c r="N28" s="15" t="s">
        <v>40</v>
      </c>
      <c r="O28" s="16" t="s">
        <v>177</v>
      </c>
      <c r="P28" s="16" t="str">
        <f t="shared" si="0"/>
        <v>3219O</v>
      </c>
      <c r="Q28" s="16" t="str">
        <f t="shared" si="1"/>
        <v>Mackenzie GQE Emerging Markets Fund IIO</v>
      </c>
    </row>
    <row r="29" spans="1:17" ht="13">
      <c r="A29" s="28" t="s">
        <v>234</v>
      </c>
      <c r="B29" s="29">
        <v>1</v>
      </c>
      <c r="C29" s="30">
        <v>44405</v>
      </c>
      <c r="D29" s="31">
        <v>46213</v>
      </c>
      <c r="E29" s="40">
        <v>3219</v>
      </c>
      <c r="F29" s="32" t="s">
        <v>227</v>
      </c>
      <c r="G29" s="23" t="s">
        <v>201</v>
      </c>
      <c r="H29" s="37" t="s">
        <v>202</v>
      </c>
      <c r="I29" s="34" t="s">
        <v>29</v>
      </c>
      <c r="J29" s="26" t="s">
        <v>38</v>
      </c>
      <c r="K29" s="35" t="s">
        <v>39</v>
      </c>
      <c r="L29" s="34">
        <v>8848</v>
      </c>
      <c r="M29" s="34">
        <v>8865</v>
      </c>
      <c r="N29" s="15" t="s">
        <v>40</v>
      </c>
      <c r="O29" s="16" t="s">
        <v>178</v>
      </c>
      <c r="P29" s="16" t="str">
        <f t="shared" si="0"/>
        <v>3219PWFB</v>
      </c>
      <c r="Q29" s="16" t="str">
        <f t="shared" si="1"/>
        <v>Mackenzie GQE Emerging Markets Fund IIPWFB</v>
      </c>
    </row>
    <row r="30" spans="1:17" ht="13">
      <c r="A30" s="17" t="s">
        <v>235</v>
      </c>
      <c r="B30" s="18">
        <v>1</v>
      </c>
      <c r="C30" s="19">
        <v>44405</v>
      </c>
      <c r="D30" s="20">
        <v>46213</v>
      </c>
      <c r="E30" s="21">
        <v>3219</v>
      </c>
      <c r="F30" s="22" t="s">
        <v>227</v>
      </c>
      <c r="G30" s="38" t="s">
        <v>236</v>
      </c>
      <c r="H30" s="24" t="s">
        <v>236</v>
      </c>
      <c r="I30" s="25" t="s">
        <v>29</v>
      </c>
      <c r="J30" s="26" t="s">
        <v>38</v>
      </c>
      <c r="K30" s="27" t="s">
        <v>39</v>
      </c>
      <c r="L30" s="25">
        <v>8848</v>
      </c>
      <c r="M30" s="25">
        <v>8867</v>
      </c>
      <c r="N30" s="15" t="s">
        <v>40</v>
      </c>
      <c r="O30" s="16" t="s">
        <v>178</v>
      </c>
      <c r="P30" s="16" t="str">
        <f t="shared" si="0"/>
        <v>3219U</v>
      </c>
      <c r="Q30" s="16" t="str">
        <f t="shared" si="1"/>
        <v>Mackenzie GQE Emerging Markets Fund IIU</v>
      </c>
    </row>
    <row r="31" spans="1:17" ht="13">
      <c r="A31" s="28" t="s">
        <v>237</v>
      </c>
      <c r="B31" s="29">
        <v>1</v>
      </c>
      <c r="C31" s="30">
        <v>44405</v>
      </c>
      <c r="D31" s="31">
        <v>46213</v>
      </c>
      <c r="E31" s="39">
        <v>3219</v>
      </c>
      <c r="F31" s="32" t="s">
        <v>227</v>
      </c>
      <c r="G31" s="37" t="s">
        <v>212</v>
      </c>
      <c r="H31" s="37" t="s">
        <v>213</v>
      </c>
      <c r="I31" s="34" t="s">
        <v>29</v>
      </c>
      <c r="J31" s="26" t="s">
        <v>38</v>
      </c>
      <c r="K31" s="35" t="s">
        <v>39</v>
      </c>
      <c r="L31" s="34">
        <v>8848</v>
      </c>
      <c r="M31" s="34">
        <v>8869</v>
      </c>
      <c r="N31" s="15" t="s">
        <v>40</v>
      </c>
      <c r="O31" s="16" t="s">
        <v>177</v>
      </c>
      <c r="P31" s="16" t="str">
        <f t="shared" si="0"/>
        <v>3219PWX</v>
      </c>
      <c r="Q31" s="16" t="str">
        <f t="shared" si="1"/>
        <v>Mackenzie GQE Emerging Markets Fund IIPWX</v>
      </c>
    </row>
    <row r="32" spans="1:17" ht="13">
      <c r="A32" s="17" t="s">
        <v>238</v>
      </c>
      <c r="B32" s="18">
        <v>1</v>
      </c>
      <c r="C32" s="19">
        <v>44405</v>
      </c>
      <c r="D32" s="20">
        <v>46213</v>
      </c>
      <c r="E32" s="21">
        <v>3219</v>
      </c>
      <c r="F32" s="22" t="s">
        <v>227</v>
      </c>
      <c r="G32" s="38" t="s">
        <v>215</v>
      </c>
      <c r="H32" s="38" t="s">
        <v>216</v>
      </c>
      <c r="I32" s="25" t="s">
        <v>29</v>
      </c>
      <c r="J32" s="26" t="s">
        <v>38</v>
      </c>
      <c r="K32" s="27" t="s">
        <v>39</v>
      </c>
      <c r="L32" s="25">
        <v>8848</v>
      </c>
      <c r="M32" s="25">
        <v>8870</v>
      </c>
      <c r="N32" s="15" t="s">
        <v>40</v>
      </c>
      <c r="O32" s="16" t="s">
        <v>178</v>
      </c>
      <c r="P32" s="16" t="str">
        <f t="shared" si="0"/>
        <v>3219PW</v>
      </c>
      <c r="Q32" s="16" t="str">
        <f t="shared" si="1"/>
        <v>Mackenzie GQE Emerging Markets Fund IIPW</v>
      </c>
    </row>
    <row r="33" spans="1:17" ht="13">
      <c r="A33" s="28" t="s">
        <v>239</v>
      </c>
      <c r="B33" s="29">
        <v>1</v>
      </c>
      <c r="C33" s="30">
        <v>43168</v>
      </c>
      <c r="D33" s="31"/>
      <c r="E33" s="39">
        <v>5501</v>
      </c>
      <c r="F33" s="32" t="s">
        <v>240</v>
      </c>
      <c r="G33" s="37" t="s">
        <v>29</v>
      </c>
      <c r="H33" s="37" t="s">
        <v>29</v>
      </c>
      <c r="I33" s="34" t="s">
        <v>29</v>
      </c>
      <c r="J33" s="26" t="b">
        <v>0</v>
      </c>
      <c r="K33" s="35"/>
      <c r="L33" s="34">
        <v>5501</v>
      </c>
      <c r="M33" s="34">
        <v>5501</v>
      </c>
      <c r="N33" s="15" t="s">
        <v>26</v>
      </c>
      <c r="O33" s="16" t="s">
        <v>178</v>
      </c>
      <c r="P33" s="16" t="str">
        <f t="shared" si="0"/>
        <v>5501A</v>
      </c>
      <c r="Q33" s="16" t="str">
        <f t="shared" si="1"/>
        <v>Mackenzie GQE Emerging Markets FundA</v>
      </c>
    </row>
    <row r="34" spans="1:17" ht="13">
      <c r="A34" s="41" t="s">
        <v>241</v>
      </c>
      <c r="B34" s="42">
        <v>1</v>
      </c>
      <c r="C34" s="43">
        <v>43168</v>
      </c>
      <c r="D34" s="44"/>
      <c r="E34" s="40">
        <v>5501</v>
      </c>
      <c r="F34" s="45" t="s">
        <v>240</v>
      </c>
      <c r="G34" s="23" t="s">
        <v>224</v>
      </c>
      <c r="H34" s="46" t="s">
        <v>224</v>
      </c>
      <c r="I34" s="47" t="s">
        <v>29</v>
      </c>
      <c r="J34" s="48" t="b">
        <v>0</v>
      </c>
      <c r="K34" s="49"/>
      <c r="L34" s="47">
        <v>5501</v>
      </c>
      <c r="M34" s="47" t="s">
        <v>225</v>
      </c>
      <c r="N34" s="15" t="s">
        <v>26</v>
      </c>
      <c r="O34" s="16" t="s">
        <v>177</v>
      </c>
      <c r="P34" s="16" t="str">
        <f t="shared" si="0"/>
        <v>5501AR</v>
      </c>
      <c r="Q34" s="16" t="str">
        <f t="shared" si="1"/>
        <v>Mackenzie GQE Emerging Markets FundAR</v>
      </c>
    </row>
    <row r="35" spans="1:17" ht="13">
      <c r="A35" s="50" t="s">
        <v>242</v>
      </c>
      <c r="B35" s="51">
        <v>1</v>
      </c>
      <c r="C35" s="52">
        <v>43168</v>
      </c>
      <c r="D35" s="53"/>
      <c r="E35" s="40">
        <v>5501</v>
      </c>
      <c r="F35" s="54" t="s">
        <v>240</v>
      </c>
      <c r="G35" s="23" t="s">
        <v>185</v>
      </c>
      <c r="H35" s="55" t="s">
        <v>185</v>
      </c>
      <c r="I35" s="56" t="s">
        <v>29</v>
      </c>
      <c r="J35" s="48" t="b">
        <v>0</v>
      </c>
      <c r="K35" s="57"/>
      <c r="L35" s="56">
        <v>5501</v>
      </c>
      <c r="M35" s="56">
        <v>5504</v>
      </c>
      <c r="N35" s="15" t="s">
        <v>26</v>
      </c>
      <c r="O35" s="16" t="s">
        <v>178</v>
      </c>
      <c r="P35" s="16" t="str">
        <f t="shared" si="0"/>
        <v>5501D</v>
      </c>
      <c r="Q35" s="16" t="str">
        <f t="shared" si="1"/>
        <v>Mackenzie GQE Emerging Markets FundD</v>
      </c>
    </row>
    <row r="36" spans="1:17" ht="13">
      <c r="A36" s="41" t="s">
        <v>243</v>
      </c>
      <c r="B36" s="42">
        <v>1</v>
      </c>
      <c r="C36" s="43">
        <v>43168</v>
      </c>
      <c r="D36" s="44"/>
      <c r="E36" s="40">
        <v>5501</v>
      </c>
      <c r="F36" s="45" t="s">
        <v>240</v>
      </c>
      <c r="G36" s="23" t="s">
        <v>28</v>
      </c>
      <c r="H36" s="46" t="s">
        <v>28</v>
      </c>
      <c r="I36" s="47" t="s">
        <v>29</v>
      </c>
      <c r="J36" s="48" t="b">
        <v>0</v>
      </c>
      <c r="K36" s="49"/>
      <c r="L36" s="47">
        <v>5501</v>
      </c>
      <c r="M36" s="47">
        <v>5505</v>
      </c>
      <c r="N36" s="15" t="s">
        <v>26</v>
      </c>
      <c r="O36" s="16" t="s">
        <v>177</v>
      </c>
      <c r="P36" s="16" t="str">
        <f t="shared" si="0"/>
        <v>5501F</v>
      </c>
      <c r="Q36" s="16" t="str">
        <f t="shared" si="1"/>
        <v>Mackenzie GQE Emerging Markets FundF</v>
      </c>
    </row>
    <row r="37" spans="1:17" ht="13">
      <c r="A37" s="50" t="s">
        <v>244</v>
      </c>
      <c r="B37" s="51">
        <v>1</v>
      </c>
      <c r="C37" s="52">
        <v>43168</v>
      </c>
      <c r="D37" s="53"/>
      <c r="E37" s="40">
        <v>5501</v>
      </c>
      <c r="F37" s="54" t="s">
        <v>240</v>
      </c>
      <c r="G37" s="23" t="s">
        <v>196</v>
      </c>
      <c r="H37" s="55" t="s">
        <v>196</v>
      </c>
      <c r="I37" s="56" t="s">
        <v>29</v>
      </c>
      <c r="J37" s="48" t="b">
        <v>0</v>
      </c>
      <c r="K37" s="57"/>
      <c r="L37" s="56">
        <v>5501</v>
      </c>
      <c r="M37" s="56">
        <v>5507</v>
      </c>
      <c r="N37" s="15" t="s">
        <v>26</v>
      </c>
      <c r="O37" s="16" t="s">
        <v>177</v>
      </c>
      <c r="P37" s="16" t="str">
        <f t="shared" si="0"/>
        <v>5501O</v>
      </c>
      <c r="Q37" s="16" t="str">
        <f t="shared" si="1"/>
        <v>Mackenzie GQE Emerging Markets FundO</v>
      </c>
    </row>
    <row r="38" spans="1:17" ht="13">
      <c r="A38" s="41" t="s">
        <v>245</v>
      </c>
      <c r="B38" s="42">
        <v>1</v>
      </c>
      <c r="C38" s="43">
        <v>43168</v>
      </c>
      <c r="D38" s="44"/>
      <c r="E38" s="40">
        <v>5501</v>
      </c>
      <c r="F38" s="45" t="s">
        <v>240</v>
      </c>
      <c r="G38" s="23" t="s">
        <v>201</v>
      </c>
      <c r="H38" s="46" t="s">
        <v>202</v>
      </c>
      <c r="I38" s="47" t="s">
        <v>29</v>
      </c>
      <c r="J38" s="48" t="b">
        <v>0</v>
      </c>
      <c r="K38" s="49"/>
      <c r="L38" s="47">
        <v>5501</v>
      </c>
      <c r="M38" s="47">
        <v>5511</v>
      </c>
      <c r="N38" s="15" t="s">
        <v>26</v>
      </c>
      <c r="O38" s="16" t="s">
        <v>177</v>
      </c>
      <c r="P38" s="16" t="str">
        <f t="shared" si="0"/>
        <v>5501PWFB</v>
      </c>
      <c r="Q38" s="16" t="str">
        <f t="shared" si="1"/>
        <v>Mackenzie GQE Emerging Markets FundPWFB</v>
      </c>
    </row>
    <row r="39" spans="1:17" ht="13">
      <c r="A39" s="50" t="s">
        <v>246</v>
      </c>
      <c r="B39" s="51">
        <v>1</v>
      </c>
      <c r="C39" s="52">
        <v>43168</v>
      </c>
      <c r="D39" s="53"/>
      <c r="E39" s="40">
        <v>5501</v>
      </c>
      <c r="F39" s="54" t="s">
        <v>240</v>
      </c>
      <c r="G39" s="23" t="s">
        <v>32</v>
      </c>
      <c r="H39" s="55" t="s">
        <v>32</v>
      </c>
      <c r="I39" s="56" t="s">
        <v>29</v>
      </c>
      <c r="J39" s="48" t="b">
        <v>0</v>
      </c>
      <c r="K39" s="57"/>
      <c r="L39" s="56">
        <v>5501</v>
      </c>
      <c r="M39" s="56">
        <v>5512</v>
      </c>
      <c r="N39" s="15" t="s">
        <v>26</v>
      </c>
      <c r="O39" s="16" t="s">
        <v>177</v>
      </c>
      <c r="P39" s="16" t="str">
        <f t="shared" si="0"/>
        <v>5501R</v>
      </c>
      <c r="Q39" s="16" t="str">
        <f t="shared" si="1"/>
        <v>Mackenzie GQE Emerging Markets FundR</v>
      </c>
    </row>
    <row r="40" spans="1:17" ht="13">
      <c r="A40" s="41" t="s">
        <v>247</v>
      </c>
      <c r="B40" s="42">
        <v>1</v>
      </c>
      <c r="C40" s="43">
        <v>43168</v>
      </c>
      <c r="D40" s="44"/>
      <c r="E40" s="40">
        <v>5501</v>
      </c>
      <c r="F40" s="45" t="s">
        <v>240</v>
      </c>
      <c r="G40" s="23" t="s">
        <v>34</v>
      </c>
      <c r="H40" s="58" t="s">
        <v>34</v>
      </c>
      <c r="I40" s="47" t="s">
        <v>29</v>
      </c>
      <c r="J40" s="48" t="b">
        <v>0</v>
      </c>
      <c r="K40" s="49"/>
      <c r="L40" s="47">
        <v>5501</v>
      </c>
      <c r="M40" s="47">
        <v>5513</v>
      </c>
      <c r="N40" s="15" t="s">
        <v>26</v>
      </c>
      <c r="O40" s="16" t="s">
        <v>177</v>
      </c>
      <c r="P40" s="16" t="str">
        <f t="shared" si="0"/>
        <v>5501S</v>
      </c>
      <c r="Q40" s="16" t="str">
        <f t="shared" si="1"/>
        <v>Mackenzie GQE Emerging Markets FundS</v>
      </c>
    </row>
    <row r="41" spans="1:17" ht="13">
      <c r="A41" s="50" t="s">
        <v>248</v>
      </c>
      <c r="B41" s="51">
        <v>1</v>
      </c>
      <c r="C41" s="52">
        <v>43168</v>
      </c>
      <c r="D41" s="53"/>
      <c r="E41" s="40">
        <v>5501</v>
      </c>
      <c r="F41" s="54" t="s">
        <v>240</v>
      </c>
      <c r="G41" s="23" t="s">
        <v>209</v>
      </c>
      <c r="H41" s="55" t="s">
        <v>210</v>
      </c>
      <c r="I41" s="56" t="s">
        <v>29</v>
      </c>
      <c r="J41" s="48" t="b">
        <v>0</v>
      </c>
      <c r="K41" s="57"/>
      <c r="L41" s="56">
        <v>5501</v>
      </c>
      <c r="M41" s="56">
        <v>5506</v>
      </c>
      <c r="N41" s="15" t="s">
        <v>26</v>
      </c>
      <c r="O41" s="16" t="s">
        <v>177</v>
      </c>
      <c r="P41" s="16" t="str">
        <f t="shared" si="0"/>
        <v>5501FB</v>
      </c>
      <c r="Q41" s="16" t="str">
        <f t="shared" si="1"/>
        <v>Mackenzie GQE Emerging Markets FundFB</v>
      </c>
    </row>
    <row r="42" spans="1:17" ht="13">
      <c r="A42" s="41" t="s">
        <v>249</v>
      </c>
      <c r="B42" s="42">
        <v>1</v>
      </c>
      <c r="C42" s="59">
        <v>43168</v>
      </c>
      <c r="D42" s="44"/>
      <c r="E42" s="60">
        <v>5501</v>
      </c>
      <c r="F42" s="45" t="s">
        <v>240</v>
      </c>
      <c r="G42" s="58" t="s">
        <v>212</v>
      </c>
      <c r="H42" s="46" t="s">
        <v>213</v>
      </c>
      <c r="I42" s="47" t="s">
        <v>29</v>
      </c>
      <c r="J42" s="48" t="b">
        <v>0</v>
      </c>
      <c r="K42" s="49"/>
      <c r="L42" s="47">
        <v>5501</v>
      </c>
      <c r="M42" s="47">
        <v>5509</v>
      </c>
      <c r="N42" s="15" t="s">
        <v>26</v>
      </c>
      <c r="O42" s="16" t="s">
        <v>177</v>
      </c>
      <c r="P42" s="16" t="str">
        <f t="shared" si="0"/>
        <v>5501PWX</v>
      </c>
      <c r="Q42" s="16" t="str">
        <f t="shared" si="1"/>
        <v>Mackenzie GQE Emerging Markets FundPWX</v>
      </c>
    </row>
    <row r="43" spans="1:17" ht="13">
      <c r="A43" s="50" t="s">
        <v>250</v>
      </c>
      <c r="B43" s="51">
        <v>1</v>
      </c>
      <c r="C43" s="59">
        <v>43168</v>
      </c>
      <c r="D43" s="53"/>
      <c r="E43" s="61">
        <v>5501</v>
      </c>
      <c r="F43" s="54" t="s">
        <v>240</v>
      </c>
      <c r="G43" s="62" t="s">
        <v>215</v>
      </c>
      <c r="H43" s="55" t="s">
        <v>216</v>
      </c>
      <c r="I43" s="56" t="s">
        <v>29</v>
      </c>
      <c r="J43" s="48" t="b">
        <v>0</v>
      </c>
      <c r="K43" s="57"/>
      <c r="L43" s="56">
        <v>5501</v>
      </c>
      <c r="M43" s="56">
        <v>5508</v>
      </c>
      <c r="N43" s="15" t="s">
        <v>26</v>
      </c>
      <c r="O43" s="16" t="s">
        <v>177</v>
      </c>
      <c r="P43" s="16" t="str">
        <f t="shared" si="0"/>
        <v>5501PW</v>
      </c>
      <c r="Q43" s="16" t="str">
        <f t="shared" si="1"/>
        <v>Mackenzie GQE Emerging Markets FundPW</v>
      </c>
    </row>
    <row r="44" spans="1:17" ht="13">
      <c r="A44" s="41" t="s">
        <v>251</v>
      </c>
      <c r="B44" s="42">
        <v>1</v>
      </c>
      <c r="C44" s="59"/>
      <c r="D44" s="44"/>
      <c r="E44" s="60">
        <v>736</v>
      </c>
      <c r="F44" s="45" t="s">
        <v>252</v>
      </c>
      <c r="G44" s="58" t="s">
        <v>29</v>
      </c>
      <c r="H44" s="46" t="s">
        <v>29</v>
      </c>
      <c r="I44" s="47" t="s">
        <v>29</v>
      </c>
      <c r="J44" s="48" t="b">
        <v>0</v>
      </c>
      <c r="K44" s="49"/>
      <c r="L44" s="47">
        <v>736</v>
      </c>
      <c r="M44" s="47">
        <v>736</v>
      </c>
      <c r="N44" s="15" t="s">
        <v>26</v>
      </c>
      <c r="O44" s="16" t="s">
        <v>178</v>
      </c>
      <c r="P44" s="16" t="str">
        <f t="shared" si="0"/>
        <v>736A</v>
      </c>
      <c r="Q44" s="16" t="str">
        <f t="shared" si="1"/>
        <v>Mackenzie Cundill Value FundA</v>
      </c>
    </row>
    <row r="45" spans="1:17" ht="13">
      <c r="A45" s="50" t="s">
        <v>253</v>
      </c>
      <c r="B45" s="51">
        <v>1</v>
      </c>
      <c r="C45" s="59"/>
      <c r="D45" s="53"/>
      <c r="E45" s="61">
        <v>736</v>
      </c>
      <c r="F45" s="54" t="s">
        <v>252</v>
      </c>
      <c r="G45" s="62" t="s">
        <v>254</v>
      </c>
      <c r="H45" s="55" t="s">
        <v>254</v>
      </c>
      <c r="I45" s="56" t="s">
        <v>29</v>
      </c>
      <c r="J45" s="48" t="b">
        <v>0</v>
      </c>
      <c r="K45" s="57"/>
      <c r="L45" s="56">
        <v>736</v>
      </c>
      <c r="M45" s="56">
        <v>598</v>
      </c>
      <c r="N45" s="15" t="s">
        <v>26</v>
      </c>
      <c r="O45" s="16" t="s">
        <v>177</v>
      </c>
      <c r="P45" s="16" t="str">
        <f t="shared" si="0"/>
        <v>736AG</v>
      </c>
      <c r="Q45" s="16" t="str">
        <f t="shared" si="1"/>
        <v>Mackenzie Cundill Value FundAG</v>
      </c>
    </row>
    <row r="46" spans="1:17" ht="13">
      <c r="A46" s="41" t="s">
        <v>255</v>
      </c>
      <c r="B46" s="42">
        <v>1</v>
      </c>
      <c r="C46" s="59"/>
      <c r="D46" s="44"/>
      <c r="E46" s="60">
        <v>736</v>
      </c>
      <c r="F46" s="45" t="s">
        <v>252</v>
      </c>
      <c r="G46" s="58" t="s">
        <v>224</v>
      </c>
      <c r="H46" s="46" t="s">
        <v>224</v>
      </c>
      <c r="I46" s="47" t="s">
        <v>29</v>
      </c>
      <c r="J46" s="48" t="b">
        <v>0</v>
      </c>
      <c r="K46" s="49"/>
      <c r="L46" s="47">
        <v>736</v>
      </c>
      <c r="M46" s="47" t="s">
        <v>225</v>
      </c>
      <c r="N46" s="15" t="s">
        <v>26</v>
      </c>
      <c r="O46" s="16" t="s">
        <v>178</v>
      </c>
      <c r="P46" s="16" t="str">
        <f t="shared" si="0"/>
        <v>736AR</v>
      </c>
      <c r="Q46" s="16" t="str">
        <f t="shared" si="1"/>
        <v>Mackenzie Cundill Value FundAR</v>
      </c>
    </row>
    <row r="47" spans="1:17" ht="13">
      <c r="A47" s="50" t="s">
        <v>256</v>
      </c>
      <c r="B47" s="51">
        <v>1</v>
      </c>
      <c r="C47" s="59">
        <v>44397</v>
      </c>
      <c r="D47" s="53"/>
      <c r="E47" s="61">
        <v>736</v>
      </c>
      <c r="F47" s="54" t="s">
        <v>252</v>
      </c>
      <c r="G47" s="62" t="s">
        <v>183</v>
      </c>
      <c r="H47" s="55" t="s">
        <v>183</v>
      </c>
      <c r="I47" s="56" t="s">
        <v>29</v>
      </c>
      <c r="J47" s="48" t="b">
        <v>0</v>
      </c>
      <c r="K47" s="57"/>
      <c r="L47" s="56">
        <v>736</v>
      </c>
      <c r="M47" s="56">
        <v>599</v>
      </c>
      <c r="N47" s="15" t="s">
        <v>26</v>
      </c>
      <c r="O47" s="16" t="s">
        <v>178</v>
      </c>
      <c r="P47" s="16" t="str">
        <f t="shared" si="0"/>
        <v>736B</v>
      </c>
      <c r="Q47" s="16" t="str">
        <f t="shared" si="1"/>
        <v>Mackenzie Cundill Value FundB</v>
      </c>
    </row>
    <row r="48" spans="1:17" ht="13">
      <c r="A48" s="41" t="s">
        <v>257</v>
      </c>
      <c r="B48" s="42">
        <v>1</v>
      </c>
      <c r="C48" s="59"/>
      <c r="D48" s="44"/>
      <c r="E48" s="60">
        <v>736</v>
      </c>
      <c r="F48" s="45" t="s">
        <v>252</v>
      </c>
      <c r="G48" s="58" t="s">
        <v>185</v>
      </c>
      <c r="H48" s="46" t="s">
        <v>185</v>
      </c>
      <c r="I48" s="47" t="s">
        <v>29</v>
      </c>
      <c r="J48" s="48" t="b">
        <v>0</v>
      </c>
      <c r="K48" s="49"/>
      <c r="L48" s="47">
        <v>736</v>
      </c>
      <c r="M48" s="47">
        <v>4625</v>
      </c>
      <c r="N48" s="15" t="s">
        <v>26</v>
      </c>
      <c r="O48" s="16" t="s">
        <v>178</v>
      </c>
      <c r="P48" s="16" t="str">
        <f t="shared" si="0"/>
        <v>736D</v>
      </c>
      <c r="Q48" s="16" t="str">
        <f t="shared" si="1"/>
        <v>Mackenzie Cundill Value FundD</v>
      </c>
    </row>
    <row r="49" spans="1:17" ht="13">
      <c r="A49" s="50" t="s">
        <v>258</v>
      </c>
      <c r="B49" s="51">
        <v>1</v>
      </c>
      <c r="C49" s="52"/>
      <c r="D49" s="53"/>
      <c r="E49" s="61">
        <v>736</v>
      </c>
      <c r="F49" s="54" t="s">
        <v>252</v>
      </c>
      <c r="G49" s="62" t="s">
        <v>28</v>
      </c>
      <c r="H49" s="55" t="s">
        <v>28</v>
      </c>
      <c r="I49" s="56" t="s">
        <v>29</v>
      </c>
      <c r="J49" s="48" t="b">
        <v>0</v>
      </c>
      <c r="K49" s="57"/>
      <c r="L49" s="56">
        <v>736</v>
      </c>
      <c r="M49" s="56">
        <v>68</v>
      </c>
      <c r="N49" s="15" t="s">
        <v>26</v>
      </c>
      <c r="O49" s="16" t="s">
        <v>177</v>
      </c>
      <c r="P49" s="16" t="str">
        <f t="shared" si="0"/>
        <v>736F</v>
      </c>
      <c r="Q49" s="16" t="str">
        <f t="shared" si="1"/>
        <v>Mackenzie Cundill Value FundF</v>
      </c>
    </row>
    <row r="50" spans="1:17" ht="13">
      <c r="A50" s="41" t="s">
        <v>259</v>
      </c>
      <c r="B50" s="42">
        <v>1</v>
      </c>
      <c r="C50" s="43">
        <v>43252</v>
      </c>
      <c r="D50" s="44"/>
      <c r="E50" s="60">
        <v>736</v>
      </c>
      <c r="F50" s="45" t="s">
        <v>252</v>
      </c>
      <c r="G50" s="58" t="s">
        <v>260</v>
      </c>
      <c r="H50" s="46" t="s">
        <v>30</v>
      </c>
      <c r="I50" s="47" t="s">
        <v>25</v>
      </c>
      <c r="J50" s="48" t="b">
        <v>1</v>
      </c>
      <c r="K50" s="49">
        <v>5</v>
      </c>
      <c r="L50" s="47">
        <v>736</v>
      </c>
      <c r="M50" s="47">
        <v>5532</v>
      </c>
      <c r="N50" s="15" t="s">
        <v>26</v>
      </c>
      <c r="O50" s="16" t="s">
        <v>178</v>
      </c>
      <c r="P50" s="16" t="str">
        <f t="shared" si="0"/>
        <v>736F5</v>
      </c>
      <c r="Q50" s="16" t="str">
        <f t="shared" si="1"/>
        <v>Mackenzie Cundill Value FundF5</v>
      </c>
    </row>
    <row r="51" spans="1:17" ht="13">
      <c r="A51" s="50" t="s">
        <v>261</v>
      </c>
      <c r="B51" s="51">
        <v>1</v>
      </c>
      <c r="C51" s="52"/>
      <c r="D51" s="53"/>
      <c r="E51" s="61">
        <v>736</v>
      </c>
      <c r="F51" s="54" t="s">
        <v>252</v>
      </c>
      <c r="G51" s="23" t="s">
        <v>37</v>
      </c>
      <c r="H51" s="55" t="s">
        <v>37</v>
      </c>
      <c r="I51" s="56" t="s">
        <v>25</v>
      </c>
      <c r="J51" s="48" t="b">
        <v>1</v>
      </c>
      <c r="K51" s="57">
        <v>8</v>
      </c>
      <c r="L51" s="56">
        <v>736</v>
      </c>
      <c r="M51" s="56">
        <v>2402</v>
      </c>
      <c r="N51" s="15" t="s">
        <v>26</v>
      </c>
      <c r="O51" s="16" t="s">
        <v>177</v>
      </c>
      <c r="P51" s="16" t="str">
        <f t="shared" si="0"/>
        <v>736F8</v>
      </c>
      <c r="Q51" s="16" t="str">
        <f t="shared" si="1"/>
        <v>Mackenzie Cundill Value FundF8</v>
      </c>
    </row>
    <row r="52" spans="1:17" ht="13">
      <c r="A52" s="41" t="s">
        <v>262</v>
      </c>
      <c r="B52" s="42">
        <v>1</v>
      </c>
      <c r="C52" s="43"/>
      <c r="D52" s="44"/>
      <c r="E52" s="40">
        <v>736</v>
      </c>
      <c r="F52" s="45" t="s">
        <v>252</v>
      </c>
      <c r="G52" s="23" t="s">
        <v>263</v>
      </c>
      <c r="H52" s="58" t="s">
        <v>263</v>
      </c>
      <c r="I52" s="47" t="s">
        <v>29</v>
      </c>
      <c r="J52" s="48" t="b">
        <v>0</v>
      </c>
      <c r="K52" s="49"/>
      <c r="L52" s="47">
        <v>736</v>
      </c>
      <c r="M52" s="47">
        <v>2061</v>
      </c>
      <c r="N52" s="15" t="s">
        <v>26</v>
      </c>
      <c r="O52" s="16" t="s">
        <v>177</v>
      </c>
      <c r="P52" s="16" t="str">
        <f t="shared" si="0"/>
        <v>736G</v>
      </c>
      <c r="Q52" s="16" t="str">
        <f t="shared" si="1"/>
        <v>Mackenzie Cundill Value FundG</v>
      </c>
    </row>
    <row r="53" spans="1:17" ht="13">
      <c r="A53" s="50" t="s">
        <v>264</v>
      </c>
      <c r="B53" s="51">
        <v>1</v>
      </c>
      <c r="C53" s="52">
        <v>43362</v>
      </c>
      <c r="D53" s="53"/>
      <c r="E53" s="61">
        <v>736</v>
      </c>
      <c r="F53" s="54" t="s">
        <v>252</v>
      </c>
      <c r="G53" s="62" t="s">
        <v>35</v>
      </c>
      <c r="H53" s="55" t="s">
        <v>35</v>
      </c>
      <c r="I53" s="56" t="s">
        <v>29</v>
      </c>
      <c r="J53" s="48" t="b">
        <v>0</v>
      </c>
      <c r="K53" s="57"/>
      <c r="L53" s="56">
        <v>736</v>
      </c>
      <c r="M53" s="56">
        <v>5613</v>
      </c>
      <c r="N53" s="15" t="s">
        <v>26</v>
      </c>
      <c r="O53" s="16" t="s">
        <v>178</v>
      </c>
      <c r="P53" s="16" t="str">
        <f t="shared" si="0"/>
        <v>736GA</v>
      </c>
      <c r="Q53" s="16" t="str">
        <f t="shared" si="1"/>
        <v>Mackenzie Cundill Value FundGA</v>
      </c>
    </row>
    <row r="54" spans="1:17" ht="13">
      <c r="A54" s="41" t="s">
        <v>265</v>
      </c>
      <c r="B54" s="42">
        <v>1</v>
      </c>
      <c r="C54" s="43">
        <v>43362</v>
      </c>
      <c r="D54" s="44"/>
      <c r="E54" s="60">
        <v>736</v>
      </c>
      <c r="F54" s="45" t="s">
        <v>252</v>
      </c>
      <c r="G54" s="58" t="s">
        <v>36</v>
      </c>
      <c r="H54" s="46" t="s">
        <v>36</v>
      </c>
      <c r="I54" s="47" t="s">
        <v>29</v>
      </c>
      <c r="J54" s="48" t="b">
        <v>0</v>
      </c>
      <c r="K54" s="49"/>
      <c r="L54" s="47">
        <v>736</v>
      </c>
      <c r="M54" s="47">
        <v>5617</v>
      </c>
      <c r="N54" s="15" t="s">
        <v>26</v>
      </c>
      <c r="O54" s="16" t="s">
        <v>177</v>
      </c>
      <c r="P54" s="16" t="str">
        <f t="shared" si="0"/>
        <v>736GF</v>
      </c>
      <c r="Q54" s="16" t="str">
        <f t="shared" si="1"/>
        <v>Mackenzie Cundill Value FundGF</v>
      </c>
    </row>
    <row r="55" spans="1:17" ht="13">
      <c r="A55" s="50" t="s">
        <v>266</v>
      </c>
      <c r="B55" s="51">
        <v>1</v>
      </c>
      <c r="C55" s="52">
        <v>43362</v>
      </c>
      <c r="D55" s="53"/>
      <c r="E55" s="61">
        <v>736</v>
      </c>
      <c r="F55" s="54" t="s">
        <v>252</v>
      </c>
      <c r="G55" s="62" t="s">
        <v>267</v>
      </c>
      <c r="H55" s="62" t="s">
        <v>268</v>
      </c>
      <c r="I55" s="56" t="s">
        <v>29</v>
      </c>
      <c r="J55" s="48" t="b">
        <v>0</v>
      </c>
      <c r="K55" s="57"/>
      <c r="L55" s="56">
        <v>736</v>
      </c>
      <c r="M55" s="56">
        <v>5622</v>
      </c>
      <c r="N55" s="15" t="s">
        <v>26</v>
      </c>
      <c r="O55" s="16" t="s">
        <v>177</v>
      </c>
      <c r="P55" s="16" t="str">
        <f t="shared" si="0"/>
        <v>736GLB</v>
      </c>
      <c r="Q55" s="16" t="str">
        <f t="shared" si="1"/>
        <v>Mackenzie Cundill Value FundGLB</v>
      </c>
    </row>
    <row r="56" spans="1:17" ht="13">
      <c r="A56" s="41" t="s">
        <v>269</v>
      </c>
      <c r="B56" s="42">
        <v>1</v>
      </c>
      <c r="C56" s="43"/>
      <c r="D56" s="44"/>
      <c r="E56" s="60">
        <v>736</v>
      </c>
      <c r="F56" s="45" t="s">
        <v>252</v>
      </c>
      <c r="G56" s="58" t="s">
        <v>33</v>
      </c>
      <c r="H56" s="46" t="s">
        <v>33</v>
      </c>
      <c r="I56" s="47" t="s">
        <v>29</v>
      </c>
      <c r="J56" s="48" t="b">
        <v>0</v>
      </c>
      <c r="K56" s="49"/>
      <c r="L56" s="47">
        <v>736</v>
      </c>
      <c r="M56" s="47">
        <v>970</v>
      </c>
      <c r="N56" s="15" t="s">
        <v>26</v>
      </c>
      <c r="O56" s="16" t="s">
        <v>178</v>
      </c>
      <c r="P56" s="16" t="str">
        <f t="shared" si="0"/>
        <v>736I</v>
      </c>
      <c r="Q56" s="16" t="str">
        <f t="shared" si="1"/>
        <v>Mackenzie Cundill Value FundI</v>
      </c>
    </row>
    <row r="57" spans="1:17" ht="13">
      <c r="A57" s="41" t="s">
        <v>270</v>
      </c>
      <c r="B57" s="42">
        <v>1</v>
      </c>
      <c r="C57" s="43"/>
      <c r="D57" s="44"/>
      <c r="E57" s="60">
        <v>736</v>
      </c>
      <c r="F57" s="45" t="s">
        <v>252</v>
      </c>
      <c r="G57" s="58" t="s">
        <v>194</v>
      </c>
      <c r="H57" s="46" t="s">
        <v>194</v>
      </c>
      <c r="I57" s="47" t="s">
        <v>29</v>
      </c>
      <c r="J57" s="48" t="b">
        <v>0</v>
      </c>
      <c r="K57" s="49"/>
      <c r="L57" s="47">
        <v>736</v>
      </c>
      <c r="M57" s="47">
        <v>3934</v>
      </c>
      <c r="N57" s="15" t="s">
        <v>26</v>
      </c>
      <c r="O57" s="16" t="s">
        <v>177</v>
      </c>
      <c r="P57" s="16" t="str">
        <f t="shared" si="0"/>
        <v>736J</v>
      </c>
      <c r="Q57" s="16" t="str">
        <f t="shared" si="1"/>
        <v>Mackenzie Cundill Value FundJ</v>
      </c>
    </row>
    <row r="58" spans="1:17" ht="13">
      <c r="A58" s="41" t="s">
        <v>271</v>
      </c>
      <c r="B58" s="42">
        <v>1</v>
      </c>
      <c r="C58" s="43"/>
      <c r="D58" s="44"/>
      <c r="E58" s="60">
        <v>736</v>
      </c>
      <c r="F58" s="45" t="s">
        <v>252</v>
      </c>
      <c r="G58" s="58" t="s">
        <v>196</v>
      </c>
      <c r="H58" s="46" t="s">
        <v>196</v>
      </c>
      <c r="I58" s="47" t="s">
        <v>29</v>
      </c>
      <c r="J58" s="48" t="b">
        <v>0</v>
      </c>
      <c r="K58" s="49"/>
      <c r="L58" s="47">
        <v>736</v>
      </c>
      <c r="M58" s="47">
        <v>781</v>
      </c>
      <c r="N58" s="15" t="s">
        <v>26</v>
      </c>
      <c r="O58" s="16" t="s">
        <v>178</v>
      </c>
      <c r="P58" s="16" t="str">
        <f t="shared" si="0"/>
        <v>736O</v>
      </c>
      <c r="Q58" s="16" t="str">
        <f t="shared" si="1"/>
        <v>Mackenzie Cundill Value FundO</v>
      </c>
    </row>
    <row r="59" spans="1:17" ht="13">
      <c r="A59" s="41" t="s">
        <v>272</v>
      </c>
      <c r="B59" s="42">
        <v>1</v>
      </c>
      <c r="C59" s="43"/>
      <c r="D59" s="44"/>
      <c r="E59" s="60">
        <v>736</v>
      </c>
      <c r="F59" s="45" t="s">
        <v>252</v>
      </c>
      <c r="G59" s="58" t="s">
        <v>273</v>
      </c>
      <c r="H59" s="46" t="s">
        <v>274</v>
      </c>
      <c r="I59" s="47" t="s">
        <v>25</v>
      </c>
      <c r="J59" s="48" t="b">
        <v>1</v>
      </c>
      <c r="K59" s="49">
        <v>5</v>
      </c>
      <c r="L59" s="47">
        <v>736</v>
      </c>
      <c r="M59" s="47">
        <v>3935</v>
      </c>
      <c r="N59" s="15" t="s">
        <v>26</v>
      </c>
      <c r="O59" s="16" t="s">
        <v>177</v>
      </c>
      <c r="P59" s="16" t="str">
        <f t="shared" si="0"/>
        <v>736O5</v>
      </c>
      <c r="Q59" s="16" t="str">
        <f t="shared" si="1"/>
        <v>Mackenzie Cundill Value FundO5</v>
      </c>
    </row>
    <row r="60" spans="1:17" ht="13">
      <c r="A60" s="41" t="s">
        <v>275</v>
      </c>
      <c r="B60" s="42">
        <v>1</v>
      </c>
      <c r="C60" s="43">
        <v>42828</v>
      </c>
      <c r="D60" s="44"/>
      <c r="E60" s="60">
        <v>736</v>
      </c>
      <c r="F60" s="45" t="s">
        <v>252</v>
      </c>
      <c r="G60" s="58" t="s">
        <v>198</v>
      </c>
      <c r="H60" s="46" t="s">
        <v>199</v>
      </c>
      <c r="I60" s="47" t="s">
        <v>25</v>
      </c>
      <c r="J60" s="48" t="b">
        <v>1</v>
      </c>
      <c r="K60" s="49">
        <v>5</v>
      </c>
      <c r="L60" s="47">
        <v>736</v>
      </c>
      <c r="M60" s="47">
        <v>6846</v>
      </c>
      <c r="N60" s="15" t="s">
        <v>26</v>
      </c>
      <c r="O60" s="16" t="s">
        <v>177</v>
      </c>
      <c r="P60" s="16" t="str">
        <f t="shared" si="0"/>
        <v>736PWFB5</v>
      </c>
      <c r="Q60" s="16" t="str">
        <f t="shared" si="1"/>
        <v>Mackenzie Cundill Value FundPWFB5</v>
      </c>
    </row>
    <row r="61" spans="1:17" ht="13">
      <c r="A61" s="41" t="s">
        <v>276</v>
      </c>
      <c r="B61" s="42">
        <v>1</v>
      </c>
      <c r="C61" s="43">
        <v>42828</v>
      </c>
      <c r="D61" s="44"/>
      <c r="E61" s="60">
        <v>736</v>
      </c>
      <c r="F61" s="45" t="s">
        <v>252</v>
      </c>
      <c r="G61" s="58" t="s">
        <v>201</v>
      </c>
      <c r="H61" s="46" t="s">
        <v>202</v>
      </c>
      <c r="I61" s="47" t="s">
        <v>29</v>
      </c>
      <c r="J61" s="48" t="b">
        <v>0</v>
      </c>
      <c r="K61" s="49"/>
      <c r="L61" s="47">
        <v>736</v>
      </c>
      <c r="M61" s="47">
        <v>6845</v>
      </c>
      <c r="N61" s="15" t="s">
        <v>26</v>
      </c>
      <c r="O61" s="16" t="s">
        <v>177</v>
      </c>
      <c r="P61" s="16" t="str">
        <f t="shared" si="0"/>
        <v>736PWFB</v>
      </c>
      <c r="Q61" s="16" t="str">
        <f t="shared" si="1"/>
        <v>Mackenzie Cundill Value FundPWFB</v>
      </c>
    </row>
    <row r="62" spans="1:17" ht="13">
      <c r="A62" s="41" t="s">
        <v>277</v>
      </c>
      <c r="B62" s="42">
        <v>1</v>
      </c>
      <c r="C62" s="43"/>
      <c r="D62" s="44"/>
      <c r="E62" s="60">
        <v>736</v>
      </c>
      <c r="F62" s="45" t="s">
        <v>252</v>
      </c>
      <c r="G62" s="58" t="s">
        <v>32</v>
      </c>
      <c r="H62" s="46" t="s">
        <v>32</v>
      </c>
      <c r="I62" s="47" t="s">
        <v>29</v>
      </c>
      <c r="J62" s="48" t="b">
        <v>0</v>
      </c>
      <c r="K62" s="49"/>
      <c r="L62" s="47">
        <v>736</v>
      </c>
      <c r="M62" s="47">
        <v>2467</v>
      </c>
      <c r="N62" s="15" t="s">
        <v>26</v>
      </c>
      <c r="O62" s="16" t="s">
        <v>177</v>
      </c>
      <c r="P62" s="16" t="str">
        <f t="shared" si="0"/>
        <v>736R</v>
      </c>
      <c r="Q62" s="16" t="str">
        <f t="shared" si="1"/>
        <v>Mackenzie Cundill Value FundR</v>
      </c>
    </row>
    <row r="63" spans="1:17" ht="13">
      <c r="A63" s="41" t="s">
        <v>278</v>
      </c>
      <c r="B63" s="42">
        <v>1</v>
      </c>
      <c r="C63" s="43"/>
      <c r="D63" s="44"/>
      <c r="E63" s="60">
        <v>736</v>
      </c>
      <c r="F63" s="45" t="s">
        <v>252</v>
      </c>
      <c r="G63" s="58" t="s">
        <v>279</v>
      </c>
      <c r="H63" s="46" t="s">
        <v>24</v>
      </c>
      <c r="I63" s="47" t="s">
        <v>25</v>
      </c>
      <c r="J63" s="48" t="b">
        <v>1</v>
      </c>
      <c r="K63" s="49">
        <v>5</v>
      </c>
      <c r="L63" s="47">
        <v>736</v>
      </c>
      <c r="M63" s="47">
        <v>2445</v>
      </c>
      <c r="N63" s="15" t="s">
        <v>26</v>
      </c>
      <c r="O63" s="16" t="s">
        <v>178</v>
      </c>
      <c r="P63" s="16" t="str">
        <f t="shared" si="0"/>
        <v>736T5</v>
      </c>
      <c r="Q63" s="16" t="str">
        <f t="shared" si="1"/>
        <v>Mackenzie Cundill Value FundT5</v>
      </c>
    </row>
    <row r="64" spans="1:17" ht="13">
      <c r="A64" s="41" t="s">
        <v>280</v>
      </c>
      <c r="B64" s="42">
        <v>1</v>
      </c>
      <c r="C64" s="43"/>
      <c r="D64" s="44"/>
      <c r="E64" s="60">
        <v>736</v>
      </c>
      <c r="F64" s="45" t="s">
        <v>252</v>
      </c>
      <c r="G64" s="58" t="s">
        <v>27</v>
      </c>
      <c r="H64" s="46" t="s">
        <v>27</v>
      </c>
      <c r="I64" s="47" t="s">
        <v>25</v>
      </c>
      <c r="J64" s="48" t="b">
        <v>1</v>
      </c>
      <c r="K64" s="49">
        <v>8</v>
      </c>
      <c r="L64" s="47">
        <v>736</v>
      </c>
      <c r="M64" s="47">
        <v>2291</v>
      </c>
      <c r="N64" s="15" t="s">
        <v>26</v>
      </c>
      <c r="O64" s="16" t="s">
        <v>177</v>
      </c>
      <c r="P64" s="16" t="str">
        <f t="shared" si="0"/>
        <v>736T8</v>
      </c>
      <c r="Q64" s="16" t="str">
        <f t="shared" si="1"/>
        <v>Mackenzie Cundill Value FundT8</v>
      </c>
    </row>
    <row r="65" spans="1:17" ht="13">
      <c r="A65" s="41" t="s">
        <v>281</v>
      </c>
      <c r="B65" s="42">
        <v>1</v>
      </c>
      <c r="C65" s="43"/>
      <c r="D65" s="44"/>
      <c r="E65" s="60">
        <v>736</v>
      </c>
      <c r="F65" s="45" t="s">
        <v>252</v>
      </c>
      <c r="G65" s="58" t="s">
        <v>209</v>
      </c>
      <c r="H65" s="46" t="s">
        <v>210</v>
      </c>
      <c r="I65" s="47" t="s">
        <v>29</v>
      </c>
      <c r="J65" s="48" t="b">
        <v>0</v>
      </c>
      <c r="K65" s="49"/>
      <c r="L65" s="47">
        <v>736</v>
      </c>
      <c r="M65" s="47">
        <v>4894</v>
      </c>
      <c r="N65" s="15" t="s">
        <v>26</v>
      </c>
      <c r="O65" s="16" t="s">
        <v>178</v>
      </c>
      <c r="P65" s="16" t="str">
        <f t="shared" si="0"/>
        <v>736FB</v>
      </c>
      <c r="Q65" s="16" t="str">
        <f t="shared" si="1"/>
        <v>Mackenzie Cundill Value FundFB</v>
      </c>
    </row>
    <row r="66" spans="1:17" ht="13">
      <c r="A66" s="41" t="s">
        <v>282</v>
      </c>
      <c r="B66" s="42">
        <v>1</v>
      </c>
      <c r="C66" s="43"/>
      <c r="D66" s="44"/>
      <c r="E66" s="60">
        <v>736</v>
      </c>
      <c r="F66" s="45" t="s">
        <v>252</v>
      </c>
      <c r="G66" s="58" t="s">
        <v>283</v>
      </c>
      <c r="H66" s="46" t="s">
        <v>284</v>
      </c>
      <c r="I66" s="47" t="s">
        <v>25</v>
      </c>
      <c r="J66" s="48" t="b">
        <v>1</v>
      </c>
      <c r="K66" s="49">
        <v>5</v>
      </c>
      <c r="L66" s="47">
        <v>736</v>
      </c>
      <c r="M66" s="47">
        <v>4895</v>
      </c>
      <c r="N66" s="15" t="s">
        <v>26</v>
      </c>
      <c r="O66" s="16" t="s">
        <v>177</v>
      </c>
      <c r="P66" s="16" t="str">
        <f t="shared" si="0"/>
        <v>736FB5</v>
      </c>
      <c r="Q66" s="16" t="str">
        <f t="shared" si="1"/>
        <v>Mackenzie Cundill Value FundFB5</v>
      </c>
    </row>
    <row r="67" spans="1:17" ht="13">
      <c r="A67" s="41" t="s">
        <v>285</v>
      </c>
      <c r="B67" s="42">
        <v>1</v>
      </c>
      <c r="C67" s="43"/>
      <c r="D67" s="44"/>
      <c r="E67" s="60">
        <v>736</v>
      </c>
      <c r="F67" s="45" t="s">
        <v>252</v>
      </c>
      <c r="G67" s="58" t="s">
        <v>212</v>
      </c>
      <c r="H67" s="46" t="s">
        <v>213</v>
      </c>
      <c r="I67" s="47" t="s">
        <v>29</v>
      </c>
      <c r="J67" s="48" t="b">
        <v>0</v>
      </c>
      <c r="K67" s="49"/>
      <c r="L67" s="47">
        <v>736</v>
      </c>
      <c r="M67" s="47">
        <v>6025</v>
      </c>
      <c r="N67" s="15" t="s">
        <v>26</v>
      </c>
      <c r="O67" s="16" t="s">
        <v>177</v>
      </c>
      <c r="P67" s="16" t="str">
        <f t="shared" ref="P67:P81" si="2">E67&amp;H67</f>
        <v>736PWX</v>
      </c>
      <c r="Q67" s="16" t="str">
        <f t="shared" ref="Q67:Q81" si="3">F67&amp;H67</f>
        <v>Mackenzie Cundill Value FundPWX</v>
      </c>
    </row>
    <row r="68" spans="1:17" ht="13">
      <c r="A68" s="41" t="s">
        <v>286</v>
      </c>
      <c r="B68" s="42">
        <v>1</v>
      </c>
      <c r="C68" s="43">
        <v>43397</v>
      </c>
      <c r="D68" s="44"/>
      <c r="E68" s="60">
        <v>736</v>
      </c>
      <c r="F68" s="45" t="s">
        <v>252</v>
      </c>
      <c r="G68" s="58" t="s">
        <v>287</v>
      </c>
      <c r="H68" s="46" t="s">
        <v>288</v>
      </c>
      <c r="I68" s="47" t="s">
        <v>25</v>
      </c>
      <c r="J68" s="48" t="b">
        <v>1</v>
      </c>
      <c r="K68" s="49">
        <v>8</v>
      </c>
      <c r="L68" s="47">
        <v>736</v>
      </c>
      <c r="M68" s="47">
        <v>5688</v>
      </c>
      <c r="N68" s="15" t="s">
        <v>26</v>
      </c>
      <c r="O68" s="16" t="s">
        <v>177</v>
      </c>
      <c r="P68" s="16" t="str">
        <f t="shared" si="2"/>
        <v>736PWX8</v>
      </c>
      <c r="Q68" s="16" t="str">
        <f t="shared" si="3"/>
        <v>Mackenzie Cundill Value FundPWX8</v>
      </c>
    </row>
    <row r="69" spans="1:17" ht="13">
      <c r="A69" s="41" t="s">
        <v>289</v>
      </c>
      <c r="B69" s="42">
        <v>1</v>
      </c>
      <c r="C69" s="43"/>
      <c r="D69" s="44"/>
      <c r="E69" s="60">
        <v>736</v>
      </c>
      <c r="F69" s="45" t="s">
        <v>252</v>
      </c>
      <c r="G69" s="58" t="s">
        <v>215</v>
      </c>
      <c r="H69" s="46" t="s">
        <v>216</v>
      </c>
      <c r="I69" s="47" t="s">
        <v>29</v>
      </c>
      <c r="J69" s="48" t="b">
        <v>0</v>
      </c>
      <c r="K69" s="49"/>
      <c r="L69" s="47">
        <v>736</v>
      </c>
      <c r="M69" s="47">
        <v>6099</v>
      </c>
      <c r="N69" s="15" t="s">
        <v>26</v>
      </c>
      <c r="O69" s="16" t="s">
        <v>177</v>
      </c>
      <c r="P69" s="16" t="str">
        <f t="shared" si="2"/>
        <v>736PW</v>
      </c>
      <c r="Q69" s="16" t="str">
        <f t="shared" si="3"/>
        <v>Mackenzie Cundill Value FundPW</v>
      </c>
    </row>
    <row r="70" spans="1:17" ht="13">
      <c r="A70" s="41" t="s">
        <v>290</v>
      </c>
      <c r="B70" s="42">
        <v>1</v>
      </c>
      <c r="C70" s="43">
        <v>42828</v>
      </c>
      <c r="D70" s="44"/>
      <c r="E70" s="60">
        <v>736</v>
      </c>
      <c r="F70" s="45" t="s">
        <v>252</v>
      </c>
      <c r="G70" s="58" t="s">
        <v>291</v>
      </c>
      <c r="H70" s="46" t="s">
        <v>219</v>
      </c>
      <c r="I70" s="47" t="s">
        <v>25</v>
      </c>
      <c r="J70" s="48" t="b">
        <v>1</v>
      </c>
      <c r="K70" s="49">
        <v>5</v>
      </c>
      <c r="L70" s="47">
        <v>736</v>
      </c>
      <c r="M70" s="47">
        <v>6701</v>
      </c>
      <c r="N70" s="15" t="s">
        <v>26</v>
      </c>
      <c r="O70" s="16" t="s">
        <v>177</v>
      </c>
      <c r="P70" s="16" t="str">
        <f t="shared" si="2"/>
        <v>736PWT5</v>
      </c>
      <c r="Q70" s="16" t="str">
        <f t="shared" si="3"/>
        <v>Mackenzie Cundill Value FundPWT5</v>
      </c>
    </row>
    <row r="71" spans="1:17" ht="13">
      <c r="A71" s="41" t="s">
        <v>292</v>
      </c>
      <c r="B71" s="42">
        <v>1</v>
      </c>
      <c r="C71" s="43">
        <v>42828</v>
      </c>
      <c r="D71" s="44"/>
      <c r="E71" s="60">
        <v>736</v>
      </c>
      <c r="F71" s="45" t="s">
        <v>252</v>
      </c>
      <c r="G71" s="58" t="s">
        <v>221</v>
      </c>
      <c r="H71" s="46" t="s">
        <v>222</v>
      </c>
      <c r="I71" s="47" t="s">
        <v>25</v>
      </c>
      <c r="J71" s="48" t="b">
        <v>1</v>
      </c>
      <c r="K71" s="49">
        <v>8</v>
      </c>
      <c r="L71" s="47">
        <v>736</v>
      </c>
      <c r="M71" s="47">
        <v>6703</v>
      </c>
      <c r="N71" s="15" t="s">
        <v>26</v>
      </c>
      <c r="O71" s="16" t="s">
        <v>178</v>
      </c>
      <c r="P71" s="16" t="str">
        <f t="shared" si="2"/>
        <v>736PWT8</v>
      </c>
      <c r="Q71" s="16" t="str">
        <f t="shared" si="3"/>
        <v>Mackenzie Cundill Value FundPWT8</v>
      </c>
    </row>
    <row r="72" spans="1:17" ht="13">
      <c r="A72" s="41" t="s">
        <v>293</v>
      </c>
      <c r="B72" s="42">
        <v>1</v>
      </c>
      <c r="C72" s="43">
        <v>43556</v>
      </c>
      <c r="D72" s="44"/>
      <c r="E72" s="60">
        <v>736</v>
      </c>
      <c r="F72" s="45" t="s">
        <v>252</v>
      </c>
      <c r="G72" s="58" t="s">
        <v>294</v>
      </c>
      <c r="H72" s="46" t="s">
        <v>295</v>
      </c>
      <c r="I72" s="47" t="s">
        <v>29</v>
      </c>
      <c r="J72" s="48" t="b">
        <v>0</v>
      </c>
      <c r="K72" s="49"/>
      <c r="L72" s="47">
        <v>736</v>
      </c>
      <c r="M72" s="47" t="s">
        <v>225</v>
      </c>
      <c r="N72" s="15" t="s">
        <v>26</v>
      </c>
      <c r="O72" s="16" t="s">
        <v>177</v>
      </c>
      <c r="P72" s="16" t="str">
        <f t="shared" si="2"/>
        <v>736PWR</v>
      </c>
      <c r="Q72" s="16" t="str">
        <f t="shared" si="3"/>
        <v>Mackenzie Cundill Value FundPWR</v>
      </c>
    </row>
    <row r="73" spans="1:17" ht="13">
      <c r="A73" s="41" t="s">
        <v>256</v>
      </c>
      <c r="B73" s="42">
        <v>1</v>
      </c>
      <c r="C73" s="43">
        <v>44397</v>
      </c>
      <c r="D73" s="44"/>
      <c r="E73" s="60">
        <v>736</v>
      </c>
      <c r="F73" s="45" t="s">
        <v>252</v>
      </c>
      <c r="G73" s="58" t="s">
        <v>183</v>
      </c>
      <c r="H73" s="46" t="s">
        <v>183</v>
      </c>
      <c r="I73" s="47" t="s">
        <v>29</v>
      </c>
      <c r="J73" s="48" t="b">
        <v>0</v>
      </c>
      <c r="K73" s="49"/>
      <c r="L73" s="47">
        <v>736</v>
      </c>
      <c r="M73" s="47">
        <v>599</v>
      </c>
      <c r="N73" s="15" t="s">
        <v>26</v>
      </c>
      <c r="O73" s="16" t="s">
        <v>178</v>
      </c>
      <c r="P73" s="16" t="str">
        <f t="shared" si="2"/>
        <v>736B</v>
      </c>
      <c r="Q73" s="16" t="str">
        <f t="shared" si="3"/>
        <v>Mackenzie Cundill Value FundB</v>
      </c>
    </row>
    <row r="74" spans="1:17" ht="13">
      <c r="A74" s="41" t="s">
        <v>353</v>
      </c>
      <c r="B74" s="42">
        <v>1</v>
      </c>
      <c r="C74" s="43">
        <v>46213</v>
      </c>
      <c r="D74" s="44"/>
      <c r="E74" s="60">
        <v>736</v>
      </c>
      <c r="F74" s="45" t="s">
        <v>252</v>
      </c>
      <c r="G74" s="58" t="s">
        <v>352</v>
      </c>
      <c r="H74" s="46" t="s">
        <v>205</v>
      </c>
      <c r="I74" s="47" t="s">
        <v>29</v>
      </c>
      <c r="J74" s="48" t="b">
        <v>0</v>
      </c>
      <c r="K74" s="49"/>
      <c r="L74" s="47">
        <v>736</v>
      </c>
      <c r="M74" s="47">
        <v>7983</v>
      </c>
      <c r="N74" s="15" t="s">
        <v>26</v>
      </c>
      <c r="O74" s="16" t="s">
        <v>177</v>
      </c>
      <c r="P74" s="16" t="str">
        <f t="shared" si="2"/>
        <v>736Investor Series</v>
      </c>
      <c r="Q74" s="16" t="str">
        <f t="shared" si="3"/>
        <v>Mackenzie Cundill Value FundInvestor Series</v>
      </c>
    </row>
    <row r="75" spans="1:17" ht="13">
      <c r="A75" s="41" t="s">
        <v>296</v>
      </c>
      <c r="B75" s="42">
        <v>4</v>
      </c>
      <c r="C75" s="43">
        <v>44405</v>
      </c>
      <c r="D75" s="44" t="s">
        <v>39</v>
      </c>
      <c r="E75" s="60">
        <v>5501</v>
      </c>
      <c r="F75" s="45" t="s">
        <v>240</v>
      </c>
      <c r="G75" s="58" t="s">
        <v>31</v>
      </c>
      <c r="H75" s="46" t="s">
        <v>31</v>
      </c>
      <c r="I75" s="47" t="s">
        <v>29</v>
      </c>
      <c r="J75" s="48" t="b">
        <v>0</v>
      </c>
      <c r="K75" s="49"/>
      <c r="L75" s="47">
        <v>7836</v>
      </c>
      <c r="M75" s="47">
        <v>7836</v>
      </c>
      <c r="N75" s="15" t="s">
        <v>26</v>
      </c>
      <c r="O75" s="16" t="s">
        <v>177</v>
      </c>
      <c r="P75" s="16" t="str">
        <f t="shared" si="2"/>
        <v>5501Q</v>
      </c>
      <c r="Q75" s="16" t="str">
        <f t="shared" si="3"/>
        <v>Mackenzie GQE Emerging Markets FundQ</v>
      </c>
    </row>
    <row r="76" spans="1:17" ht="13">
      <c r="A76" s="41" t="s">
        <v>297</v>
      </c>
      <c r="B76" s="42">
        <v>1</v>
      </c>
      <c r="C76" s="43">
        <v>43556</v>
      </c>
      <c r="D76" s="44"/>
      <c r="E76" s="60">
        <v>5501</v>
      </c>
      <c r="F76" s="45" t="s">
        <v>240</v>
      </c>
      <c r="G76" s="58" t="s">
        <v>294</v>
      </c>
      <c r="H76" s="46" t="s">
        <v>295</v>
      </c>
      <c r="I76" s="47" t="s">
        <v>29</v>
      </c>
      <c r="J76" s="48" t="b">
        <v>0</v>
      </c>
      <c r="K76" s="49"/>
      <c r="L76" s="47">
        <v>5501</v>
      </c>
      <c r="M76" s="47" t="s">
        <v>225</v>
      </c>
      <c r="N76" s="15" t="s">
        <v>26</v>
      </c>
      <c r="O76" s="16" t="s">
        <v>177</v>
      </c>
      <c r="P76" s="16" t="str">
        <f t="shared" si="2"/>
        <v>5501PWR</v>
      </c>
      <c r="Q76" s="16" t="str">
        <f t="shared" si="3"/>
        <v>Mackenzie GQE Emerging Markets FundPWR</v>
      </c>
    </row>
    <row r="77" spans="1:17" ht="13">
      <c r="A77" s="41" t="s">
        <v>298</v>
      </c>
      <c r="B77" s="42">
        <v>1</v>
      </c>
      <c r="C77" s="43">
        <v>45987</v>
      </c>
      <c r="D77" s="44"/>
      <c r="E77" s="60">
        <v>5501</v>
      </c>
      <c r="F77" s="45" t="s">
        <v>240</v>
      </c>
      <c r="G77" s="58" t="s">
        <v>299</v>
      </c>
      <c r="H77" s="46" t="s">
        <v>299</v>
      </c>
      <c r="I77" s="47" t="s">
        <v>29</v>
      </c>
      <c r="J77" s="48" t="b">
        <v>0</v>
      </c>
      <c r="K77" s="49"/>
      <c r="L77" s="47">
        <v>5501</v>
      </c>
      <c r="M77" s="47">
        <v>7964</v>
      </c>
      <c r="N77" s="15" t="s">
        <v>26</v>
      </c>
      <c r="O77" s="16" t="s">
        <v>178</v>
      </c>
      <c r="P77" s="16" t="str">
        <f t="shared" si="2"/>
        <v>5501UM</v>
      </c>
      <c r="Q77" s="16" t="str">
        <f t="shared" si="3"/>
        <v>Mackenzie GQE Emerging Markets FundUM</v>
      </c>
    </row>
    <row r="78" spans="1:17" ht="13">
      <c r="A78" s="41" t="s">
        <v>354</v>
      </c>
      <c r="B78" s="42">
        <v>1</v>
      </c>
      <c r="C78" s="43">
        <v>46213</v>
      </c>
      <c r="D78" s="44"/>
      <c r="E78" s="60">
        <v>5501</v>
      </c>
      <c r="F78" s="45" t="s">
        <v>240</v>
      </c>
      <c r="G78" s="58" t="s">
        <v>355</v>
      </c>
      <c r="H78" s="46" t="s">
        <v>33</v>
      </c>
      <c r="I78" s="47" t="s">
        <v>29</v>
      </c>
      <c r="J78" s="48" t="b">
        <v>0</v>
      </c>
      <c r="K78" s="49"/>
      <c r="L78" s="47">
        <v>5501</v>
      </c>
      <c r="M78" s="47">
        <v>7984</v>
      </c>
      <c r="N78" s="15" t="s">
        <v>26</v>
      </c>
      <c r="O78" s="16" t="s">
        <v>178</v>
      </c>
      <c r="P78" s="16" t="str">
        <f t="shared" si="2"/>
        <v>5501I</v>
      </c>
      <c r="Q78" s="16" t="str">
        <f t="shared" si="3"/>
        <v>Mackenzie GQE Emerging Markets FundI</v>
      </c>
    </row>
    <row r="79" spans="1:17" ht="13">
      <c r="A79" s="41" t="s">
        <v>356</v>
      </c>
      <c r="B79" s="42">
        <v>1</v>
      </c>
      <c r="C79" s="43">
        <v>46213</v>
      </c>
      <c r="D79" s="44"/>
      <c r="E79" s="60">
        <v>5501</v>
      </c>
      <c r="F79" s="45" t="s">
        <v>240</v>
      </c>
      <c r="G79" s="58" t="s">
        <v>194</v>
      </c>
      <c r="H79" s="46" t="s">
        <v>194</v>
      </c>
      <c r="I79" s="47" t="s">
        <v>29</v>
      </c>
      <c r="J79" s="48" t="b">
        <v>0</v>
      </c>
      <c r="K79" s="49"/>
      <c r="L79" s="47">
        <v>5501</v>
      </c>
      <c r="M79" s="47">
        <v>7985</v>
      </c>
      <c r="N79" s="15" t="s">
        <v>26</v>
      </c>
      <c r="O79" s="16" t="s">
        <v>177</v>
      </c>
      <c r="P79" s="16" t="str">
        <f t="shared" si="2"/>
        <v>5501J</v>
      </c>
      <c r="Q79" s="16" t="str">
        <f t="shared" si="3"/>
        <v>Mackenzie GQE Emerging Markets FundJ</v>
      </c>
    </row>
    <row r="80" spans="1:17" ht="13">
      <c r="A80" s="41" t="s">
        <v>357</v>
      </c>
      <c r="B80" s="42">
        <v>1</v>
      </c>
      <c r="C80" s="43">
        <v>46213</v>
      </c>
      <c r="D80" s="44"/>
      <c r="E80" s="60">
        <v>5501</v>
      </c>
      <c r="F80" s="45" t="s">
        <v>240</v>
      </c>
      <c r="G80" s="58" t="s">
        <v>25</v>
      </c>
      <c r="H80" s="46" t="s">
        <v>25</v>
      </c>
      <c r="I80" s="47" t="s">
        <v>29</v>
      </c>
      <c r="J80" s="48" t="b">
        <v>0</v>
      </c>
      <c r="K80" s="49"/>
      <c r="L80" s="47">
        <v>5501</v>
      </c>
      <c r="M80" s="47">
        <v>7986</v>
      </c>
      <c r="N80" s="15" t="s">
        <v>26</v>
      </c>
      <c r="O80" s="16" t="s">
        <v>177</v>
      </c>
      <c r="P80" s="16" t="str">
        <f t="shared" si="2"/>
        <v>5501M</v>
      </c>
      <c r="Q80" s="16" t="str">
        <f t="shared" si="3"/>
        <v>Mackenzie GQE Emerging Markets FundM</v>
      </c>
    </row>
    <row r="81" spans="1:17" ht="13">
      <c r="A81" s="41" t="s">
        <v>358</v>
      </c>
      <c r="B81" s="42">
        <v>1</v>
      </c>
      <c r="C81" s="43">
        <v>46213</v>
      </c>
      <c r="D81" s="44"/>
      <c r="E81" s="60">
        <v>5501</v>
      </c>
      <c r="F81" s="45" t="s">
        <v>240</v>
      </c>
      <c r="G81" s="58" t="s">
        <v>236</v>
      </c>
      <c r="H81" s="46" t="s">
        <v>236</v>
      </c>
      <c r="I81" s="47" t="s">
        <v>29</v>
      </c>
      <c r="J81" s="48" t="b">
        <v>0</v>
      </c>
      <c r="K81" s="49"/>
      <c r="L81" s="47">
        <v>5501</v>
      </c>
      <c r="M81" s="47">
        <v>7987</v>
      </c>
      <c r="N81" s="15" t="s">
        <v>26</v>
      </c>
      <c r="O81" s="16" t="s">
        <v>177</v>
      </c>
      <c r="P81" s="16" t="str">
        <f t="shared" si="2"/>
        <v>5501U</v>
      </c>
      <c r="Q81" s="16" t="str">
        <f t="shared" si="3"/>
        <v>Mackenzie GQE Emerging Markets FundU</v>
      </c>
    </row>
    <row r="82" spans="1:17" ht="13">
      <c r="A82" s="41"/>
      <c r="B82" s="42"/>
      <c r="C82" s="43"/>
      <c r="D82" s="44"/>
      <c r="E82" s="60"/>
      <c r="F82" s="45"/>
      <c r="G82" s="58"/>
      <c r="H82" s="46"/>
      <c r="I82" s="47"/>
      <c r="J82" s="48"/>
      <c r="K82" s="49"/>
      <c r="L82" s="47"/>
      <c r="M82" s="47"/>
      <c r="N82" s="15"/>
    </row>
    <row r="83" spans="1:17" ht="13">
      <c r="A83" s="41"/>
      <c r="B83" s="42"/>
      <c r="C83" s="43"/>
      <c r="D83" s="44"/>
      <c r="E83" s="60"/>
      <c r="F83" s="45"/>
      <c r="G83" s="58"/>
      <c r="H83" s="46"/>
      <c r="I83" s="47"/>
      <c r="J83" s="48"/>
      <c r="K83" s="49"/>
      <c r="L83" s="47"/>
      <c r="M83" s="47"/>
      <c r="N83" s="15"/>
    </row>
    <row r="84" spans="1:17" ht="13">
      <c r="A84" s="41"/>
      <c r="B84" s="42"/>
      <c r="C84" s="43"/>
      <c r="D84" s="44"/>
      <c r="E84" s="60"/>
      <c r="F84" s="45"/>
      <c r="G84" s="58"/>
      <c r="H84" s="46"/>
      <c r="I84" s="47"/>
      <c r="J84" s="48"/>
      <c r="K84" s="49"/>
      <c r="L84" s="47"/>
      <c r="M84" s="47"/>
      <c r="N84" s="15"/>
    </row>
    <row r="85" spans="1:17" ht="13">
      <c r="A85" s="41"/>
      <c r="B85" s="42"/>
      <c r="C85" s="43"/>
      <c r="D85" s="44"/>
      <c r="E85" s="60"/>
      <c r="F85" s="45"/>
      <c r="G85" s="58"/>
      <c r="H85" s="46"/>
      <c r="I85" s="47"/>
      <c r="J85" s="48"/>
      <c r="K85" s="49"/>
      <c r="L85" s="47"/>
      <c r="M85" s="47"/>
      <c r="N85" s="15"/>
    </row>
    <row r="86" spans="1:17" ht="13">
      <c r="A86" s="41"/>
      <c r="B86" s="42"/>
      <c r="C86" s="43"/>
      <c r="D86" s="44"/>
      <c r="E86" s="60"/>
      <c r="F86" s="45"/>
      <c r="G86" s="58"/>
      <c r="H86" s="46"/>
      <c r="I86" s="47"/>
      <c r="J86" s="48"/>
      <c r="K86" s="49"/>
      <c r="L86" s="47"/>
      <c r="M86" s="47"/>
      <c r="N86" s="15"/>
    </row>
    <row r="87" spans="1:17" ht="13">
      <c r="A87" s="41"/>
      <c r="B87" s="42"/>
      <c r="C87" s="43"/>
      <c r="D87" s="44"/>
      <c r="E87" s="60"/>
      <c r="F87" s="45"/>
      <c r="G87" s="58"/>
      <c r="H87" s="46"/>
      <c r="I87" s="47"/>
      <c r="J87" s="48"/>
      <c r="K87" s="49"/>
      <c r="L87" s="47"/>
      <c r="M87" s="47"/>
      <c r="N87" s="15"/>
    </row>
    <row r="88" spans="1:17" ht="13">
      <c r="A88" s="41"/>
      <c r="B88" s="42"/>
      <c r="C88" s="43"/>
      <c r="D88" s="44"/>
      <c r="E88" s="60"/>
      <c r="F88" s="45"/>
      <c r="G88" s="58"/>
      <c r="H88" s="46"/>
      <c r="I88" s="47"/>
      <c r="J88" s="48"/>
      <c r="K88" s="49"/>
      <c r="L88" s="47"/>
      <c r="M88" s="47"/>
      <c r="N88" s="15"/>
    </row>
    <row r="89" spans="1:17" ht="13">
      <c r="A89" s="41"/>
      <c r="B89" s="42"/>
      <c r="C89" s="43"/>
      <c r="D89" s="44"/>
      <c r="E89" s="60"/>
      <c r="F89" s="45"/>
      <c r="G89" s="58"/>
      <c r="H89" s="46"/>
      <c r="I89" s="47"/>
      <c r="J89" s="48"/>
      <c r="K89" s="49"/>
      <c r="L89" s="47"/>
      <c r="M89" s="47"/>
      <c r="N89" s="15"/>
    </row>
    <row r="90" spans="1:17" ht="13">
      <c r="A90" s="41"/>
      <c r="B90" s="42"/>
      <c r="C90" s="43"/>
      <c r="D90" s="44"/>
      <c r="E90" s="60"/>
      <c r="F90" s="45"/>
      <c r="G90" s="58"/>
      <c r="H90" s="46"/>
      <c r="I90" s="47"/>
      <c r="J90" s="48"/>
      <c r="K90" s="49"/>
      <c r="L90" s="47"/>
      <c r="M90" s="47"/>
      <c r="N90" s="15"/>
    </row>
    <row r="91" spans="1:17" ht="13">
      <c r="A91" s="41"/>
      <c r="B91" s="42"/>
      <c r="C91" s="43"/>
      <c r="D91" s="44"/>
      <c r="E91" s="60"/>
      <c r="F91" s="45"/>
      <c r="G91" s="58"/>
      <c r="H91" s="46"/>
      <c r="I91" s="47"/>
      <c r="J91" s="48"/>
      <c r="K91" s="49"/>
      <c r="L91" s="47"/>
      <c r="M91" s="47"/>
      <c r="N91" s="15"/>
    </row>
    <row r="92" spans="1:17" ht="13">
      <c r="A92" s="41"/>
      <c r="B92" s="42"/>
      <c r="C92" s="43"/>
      <c r="D92" s="44"/>
      <c r="E92" s="60"/>
      <c r="F92" s="45"/>
      <c r="G92" s="58"/>
      <c r="H92" s="46"/>
      <c r="I92" s="47"/>
      <c r="J92" s="48"/>
      <c r="K92" s="49"/>
      <c r="L92" s="47"/>
      <c r="M92" s="47"/>
      <c r="N92" s="15"/>
    </row>
    <row r="93" spans="1:17" ht="13">
      <c r="A93" s="41"/>
      <c r="B93" s="42"/>
      <c r="C93" s="43"/>
      <c r="D93" s="44"/>
      <c r="E93" s="60"/>
      <c r="F93" s="45"/>
      <c r="G93" s="58"/>
      <c r="H93" s="46"/>
      <c r="I93" s="47"/>
      <c r="J93" s="48"/>
      <c r="K93" s="49"/>
      <c r="L93" s="47"/>
      <c r="M93" s="47"/>
      <c r="N93" s="15"/>
    </row>
    <row r="94" spans="1:17" ht="13">
      <c r="A94" s="41"/>
      <c r="B94" s="42"/>
      <c r="C94" s="43"/>
      <c r="D94" s="44"/>
      <c r="E94" s="60"/>
      <c r="F94" s="45"/>
      <c r="G94" s="58"/>
      <c r="H94" s="46"/>
      <c r="I94" s="47"/>
      <c r="J94" s="48"/>
      <c r="K94" s="49"/>
      <c r="L94" s="47"/>
      <c r="M94" s="47"/>
      <c r="N94" s="15"/>
    </row>
    <row r="95" spans="1:17" ht="13">
      <c r="A95" s="41"/>
      <c r="B95" s="42"/>
      <c r="C95" s="43"/>
      <c r="D95" s="44"/>
      <c r="E95" s="60"/>
      <c r="F95" s="45"/>
      <c r="G95" s="58"/>
      <c r="H95" s="46"/>
      <c r="I95" s="47"/>
      <c r="J95" s="48"/>
      <c r="K95" s="49"/>
      <c r="L95" s="47"/>
      <c r="M95" s="47"/>
      <c r="N95" s="15"/>
    </row>
    <row r="96" spans="1:17" ht="13">
      <c r="A96" s="41"/>
      <c r="B96" s="42"/>
      <c r="C96" s="43"/>
      <c r="D96" s="44"/>
      <c r="E96" s="60"/>
      <c r="F96" s="45"/>
      <c r="G96" s="58"/>
      <c r="H96" s="46"/>
      <c r="I96" s="47"/>
      <c r="J96" s="48"/>
      <c r="K96" s="49"/>
      <c r="L96" s="47"/>
      <c r="M96" s="47"/>
      <c r="N96" s="15"/>
    </row>
    <row r="97" spans="1:14" ht="13">
      <c r="A97" s="41"/>
      <c r="B97" s="42"/>
      <c r="C97" s="43"/>
      <c r="D97" s="44"/>
      <c r="E97" s="60"/>
      <c r="F97" s="45"/>
      <c r="G97" s="58"/>
      <c r="H97" s="46"/>
      <c r="I97" s="47"/>
      <c r="J97" s="48"/>
      <c r="K97" s="49"/>
      <c r="L97" s="47"/>
      <c r="M97" s="47"/>
      <c r="N97" s="15"/>
    </row>
    <row r="98" spans="1:14" ht="13">
      <c r="A98" s="41"/>
      <c r="B98" s="42"/>
      <c r="C98" s="43"/>
      <c r="D98" s="44"/>
      <c r="E98" s="60"/>
      <c r="F98" s="45"/>
      <c r="G98" s="58"/>
      <c r="H98" s="46"/>
      <c r="I98" s="47"/>
      <c r="J98" s="48"/>
      <c r="K98" s="49"/>
      <c r="L98" s="47"/>
      <c r="M98" s="47"/>
      <c r="N98" s="15"/>
    </row>
    <row r="99" spans="1:14" ht="13">
      <c r="A99" s="41"/>
      <c r="B99" s="42"/>
      <c r="C99" s="43"/>
      <c r="D99" s="44"/>
      <c r="E99" s="60"/>
      <c r="F99" s="45"/>
      <c r="G99" s="58"/>
      <c r="H99" s="46"/>
      <c r="I99" s="47"/>
      <c r="J99" s="48"/>
      <c r="K99" s="49"/>
      <c r="L99" s="47"/>
      <c r="M99" s="47"/>
      <c r="N99" s="15"/>
    </row>
    <row r="100" spans="1:14" ht="13">
      <c r="A100" s="41"/>
      <c r="B100" s="42"/>
      <c r="C100" s="43"/>
      <c r="D100" s="44"/>
      <c r="E100" s="60"/>
      <c r="F100" s="45"/>
      <c r="G100" s="58"/>
      <c r="H100" s="46"/>
      <c r="I100" s="47"/>
      <c r="J100" s="48"/>
      <c r="K100" s="49"/>
      <c r="L100" s="47"/>
      <c r="M100" s="47"/>
      <c r="N100" s="15"/>
    </row>
    <row r="101" spans="1:14" ht="13">
      <c r="A101" s="41"/>
      <c r="B101" s="42"/>
      <c r="C101" s="43"/>
      <c r="D101" s="44"/>
      <c r="E101" s="60"/>
      <c r="F101" s="45"/>
      <c r="G101" s="58"/>
      <c r="H101" s="46"/>
      <c r="I101" s="47"/>
      <c r="J101" s="48"/>
      <c r="K101" s="49"/>
      <c r="L101" s="47"/>
      <c r="M101" s="47"/>
      <c r="N101" s="15"/>
    </row>
    <row r="102" spans="1:14" ht="13">
      <c r="A102" s="41"/>
      <c r="B102" s="42"/>
      <c r="C102" s="43"/>
      <c r="D102" s="44"/>
      <c r="E102" s="60"/>
      <c r="F102" s="45"/>
      <c r="G102" s="58"/>
      <c r="H102" s="46"/>
      <c r="I102" s="47"/>
      <c r="J102" s="48"/>
      <c r="K102" s="49"/>
      <c r="L102" s="47"/>
      <c r="M102" s="47"/>
      <c r="N102" s="15"/>
    </row>
    <row r="103" spans="1:14" ht="13">
      <c r="A103" s="41"/>
      <c r="B103" s="42"/>
      <c r="C103" s="43"/>
      <c r="D103" s="44"/>
      <c r="E103" s="60"/>
      <c r="F103" s="45"/>
      <c r="G103" s="58"/>
      <c r="H103" s="46"/>
      <c r="I103" s="47"/>
      <c r="J103" s="48"/>
      <c r="K103" s="49"/>
      <c r="L103" s="47"/>
      <c r="M103" s="47"/>
      <c r="N103" s="15"/>
    </row>
    <row r="104" spans="1:14" ht="13">
      <c r="A104" s="41"/>
      <c r="B104" s="42"/>
      <c r="C104" s="43"/>
      <c r="D104" s="44"/>
      <c r="E104" s="60"/>
      <c r="F104" s="45"/>
      <c r="G104" s="58"/>
      <c r="H104" s="46"/>
      <c r="I104" s="47"/>
      <c r="J104" s="48"/>
      <c r="K104" s="49"/>
      <c r="L104" s="47"/>
      <c r="M104" s="47"/>
      <c r="N104" s="15"/>
    </row>
    <row r="105" spans="1:14" ht="13">
      <c r="A105" s="41"/>
      <c r="B105" s="42"/>
      <c r="C105" s="43"/>
      <c r="D105" s="44"/>
      <c r="E105" s="60"/>
      <c r="F105" s="45"/>
      <c r="G105" s="58"/>
      <c r="H105" s="46"/>
      <c r="I105" s="47"/>
      <c r="J105" s="48"/>
      <c r="K105" s="49"/>
      <c r="L105" s="47"/>
      <c r="M105" s="47"/>
      <c r="N105" s="15"/>
    </row>
    <row r="106" spans="1:14" ht="13">
      <c r="A106" s="41"/>
      <c r="B106" s="42"/>
      <c r="C106" s="43"/>
      <c r="D106" s="44"/>
      <c r="E106" s="60"/>
      <c r="F106" s="45"/>
      <c r="G106" s="58"/>
      <c r="H106" s="46"/>
      <c r="I106" s="47"/>
      <c r="J106" s="48"/>
      <c r="K106" s="49"/>
      <c r="L106" s="47"/>
      <c r="M106" s="47"/>
      <c r="N106" s="15"/>
    </row>
    <row r="107" spans="1:14" ht="13">
      <c r="A107" s="41"/>
      <c r="B107" s="42"/>
      <c r="C107" s="43"/>
      <c r="D107" s="44"/>
      <c r="E107" s="60"/>
      <c r="F107" s="45"/>
      <c r="G107" s="58"/>
      <c r="H107" s="46"/>
      <c r="I107" s="47"/>
      <c r="J107" s="48"/>
      <c r="K107" s="49"/>
      <c r="L107" s="47"/>
      <c r="M107" s="47"/>
      <c r="N107" s="15"/>
    </row>
    <row r="108" spans="1:14" ht="13">
      <c r="A108" s="41"/>
      <c r="B108" s="42"/>
      <c r="C108" s="43"/>
      <c r="D108" s="44"/>
      <c r="E108" s="60"/>
      <c r="F108" s="45"/>
      <c r="G108" s="58"/>
      <c r="H108" s="46"/>
      <c r="I108" s="47"/>
      <c r="J108" s="48"/>
      <c r="K108" s="49"/>
      <c r="L108" s="47"/>
      <c r="M108" s="47"/>
      <c r="N108" s="15"/>
    </row>
    <row r="109" spans="1:14" ht="13">
      <c r="A109" s="41"/>
      <c r="B109" s="42"/>
      <c r="C109" s="43"/>
      <c r="D109" s="44"/>
      <c r="E109" s="60"/>
      <c r="F109" s="45"/>
      <c r="G109" s="58"/>
      <c r="H109" s="46"/>
      <c r="I109" s="47"/>
      <c r="J109" s="48"/>
      <c r="K109" s="49"/>
      <c r="L109" s="47"/>
      <c r="M109" s="47"/>
      <c r="N109" s="15"/>
    </row>
    <row r="110" spans="1:14" ht="13">
      <c r="A110" s="41"/>
      <c r="B110" s="42"/>
      <c r="C110" s="43"/>
      <c r="D110" s="44"/>
      <c r="E110" s="60"/>
      <c r="F110" s="45"/>
      <c r="G110" s="58"/>
      <c r="H110" s="46"/>
      <c r="I110" s="47"/>
      <c r="J110" s="48"/>
      <c r="K110" s="49"/>
      <c r="L110" s="47"/>
      <c r="M110" s="47"/>
      <c r="N110" s="15"/>
    </row>
    <row r="111" spans="1:14" ht="13">
      <c r="A111" s="41"/>
      <c r="B111" s="42"/>
      <c r="C111" s="43"/>
      <c r="D111" s="44"/>
      <c r="E111" s="60"/>
      <c r="F111" s="45"/>
      <c r="G111" s="58"/>
      <c r="H111" s="46"/>
      <c r="I111" s="47"/>
      <c r="J111" s="48"/>
      <c r="K111" s="49"/>
      <c r="L111" s="47"/>
      <c r="M111" s="47"/>
      <c r="N111" s="15"/>
    </row>
    <row r="112" spans="1:14" ht="13">
      <c r="A112" s="41"/>
      <c r="B112" s="42"/>
      <c r="C112" s="43"/>
      <c r="D112" s="44"/>
      <c r="E112" s="60"/>
      <c r="F112" s="45"/>
      <c r="G112" s="58"/>
      <c r="H112" s="46"/>
      <c r="I112" s="47"/>
      <c r="J112" s="48"/>
      <c r="K112" s="49"/>
      <c r="L112" s="47"/>
      <c r="M112" s="47"/>
      <c r="N112" s="15"/>
    </row>
    <row r="113" spans="1:14" ht="13">
      <c r="A113" s="41"/>
      <c r="B113" s="42"/>
      <c r="C113" s="43"/>
      <c r="D113" s="44"/>
      <c r="E113" s="60"/>
      <c r="F113" s="45"/>
      <c r="G113" s="58"/>
      <c r="H113" s="46"/>
      <c r="I113" s="47"/>
      <c r="J113" s="48"/>
      <c r="K113" s="49"/>
      <c r="L113" s="47"/>
      <c r="M113" s="47"/>
      <c r="N113" s="15"/>
    </row>
    <row r="114" spans="1:14" ht="13">
      <c r="A114" s="41"/>
      <c r="B114" s="42"/>
      <c r="C114" s="43"/>
      <c r="D114" s="44"/>
      <c r="E114" s="60"/>
      <c r="F114" s="45"/>
      <c r="G114" s="58"/>
      <c r="H114" s="46"/>
      <c r="I114" s="47"/>
      <c r="J114" s="48"/>
      <c r="K114" s="49"/>
      <c r="L114" s="47"/>
      <c r="M114" s="47"/>
      <c r="N114" s="15"/>
    </row>
    <row r="115" spans="1:14" ht="13">
      <c r="A115" s="41"/>
      <c r="B115" s="42"/>
      <c r="C115" s="43"/>
      <c r="D115" s="44"/>
      <c r="E115" s="60"/>
      <c r="F115" s="45"/>
      <c r="G115" s="58"/>
      <c r="H115" s="46"/>
      <c r="I115" s="47"/>
      <c r="J115" s="48"/>
      <c r="K115" s="49"/>
      <c r="L115" s="47"/>
      <c r="M115" s="47"/>
      <c r="N115" s="15"/>
    </row>
    <row r="116" spans="1:14" ht="13">
      <c r="A116" s="41"/>
      <c r="B116" s="42"/>
      <c r="C116" s="43"/>
      <c r="D116" s="44"/>
      <c r="E116" s="60"/>
      <c r="F116" s="45"/>
      <c r="G116" s="58"/>
      <c r="H116" s="46"/>
      <c r="I116" s="47"/>
      <c r="J116" s="48"/>
      <c r="K116" s="49"/>
      <c r="L116" s="47"/>
      <c r="M116" s="47"/>
      <c r="N116" s="15"/>
    </row>
    <row r="117" spans="1:14" ht="13">
      <c r="A117" s="41"/>
      <c r="B117" s="42"/>
      <c r="C117" s="43"/>
      <c r="D117" s="44"/>
      <c r="E117" s="60"/>
      <c r="F117" s="45"/>
      <c r="G117" s="58"/>
      <c r="H117" s="46"/>
      <c r="I117" s="47"/>
      <c r="J117" s="48"/>
      <c r="K117" s="49"/>
      <c r="L117" s="47"/>
      <c r="M117" s="47"/>
      <c r="N117" s="15"/>
    </row>
    <row r="118" spans="1:14" ht="13">
      <c r="A118" s="41"/>
      <c r="B118" s="42"/>
      <c r="C118" s="43"/>
      <c r="D118" s="44"/>
      <c r="E118" s="60"/>
      <c r="F118" s="45"/>
      <c r="G118" s="58"/>
      <c r="H118" s="46"/>
      <c r="I118" s="47"/>
      <c r="J118" s="48"/>
      <c r="K118" s="49"/>
      <c r="L118" s="47"/>
      <c r="M118" s="47"/>
      <c r="N118" s="15"/>
    </row>
    <row r="119" spans="1:14" ht="13">
      <c r="A119" s="41"/>
      <c r="B119" s="42"/>
      <c r="C119" s="43"/>
      <c r="D119" s="44"/>
      <c r="E119" s="60"/>
      <c r="F119" s="45"/>
      <c r="G119" s="58"/>
      <c r="H119" s="46"/>
      <c r="I119" s="47"/>
      <c r="J119" s="48"/>
      <c r="K119" s="49"/>
      <c r="L119" s="47"/>
      <c r="M119" s="47"/>
      <c r="N119" s="15"/>
    </row>
    <row r="120" spans="1:14" ht="13">
      <c r="A120" s="41"/>
      <c r="B120" s="42"/>
      <c r="C120" s="43"/>
      <c r="D120" s="44"/>
      <c r="E120" s="60"/>
      <c r="F120" s="45"/>
      <c r="G120" s="58"/>
      <c r="H120" s="46"/>
      <c r="I120" s="47"/>
      <c r="J120" s="48"/>
      <c r="K120" s="49"/>
      <c r="L120" s="47"/>
      <c r="M120" s="47"/>
      <c r="N120" s="15"/>
    </row>
    <row r="121" spans="1:14" ht="13">
      <c r="A121" s="41"/>
      <c r="B121" s="42"/>
      <c r="C121" s="43"/>
      <c r="D121" s="44"/>
      <c r="E121" s="60"/>
      <c r="F121" s="45"/>
      <c r="G121" s="58"/>
      <c r="H121" s="46"/>
      <c r="I121" s="47"/>
      <c r="J121" s="48"/>
      <c r="K121" s="49"/>
      <c r="L121" s="47"/>
      <c r="M121" s="47"/>
      <c r="N121" s="15"/>
    </row>
    <row r="122" spans="1:14" ht="13">
      <c r="A122" s="41"/>
      <c r="B122" s="42"/>
      <c r="C122" s="43"/>
      <c r="D122" s="44"/>
      <c r="E122" s="60"/>
      <c r="F122" s="45"/>
      <c r="G122" s="58"/>
      <c r="H122" s="46"/>
      <c r="I122" s="47"/>
      <c r="J122" s="48"/>
      <c r="K122" s="49"/>
      <c r="L122" s="47"/>
      <c r="M122" s="47"/>
      <c r="N122" s="15"/>
    </row>
    <row r="123" spans="1:14" ht="13">
      <c r="A123" s="41"/>
      <c r="B123" s="42"/>
      <c r="C123" s="43"/>
      <c r="D123" s="44"/>
      <c r="E123" s="60"/>
      <c r="F123" s="45"/>
      <c r="G123" s="58"/>
      <c r="H123" s="46"/>
      <c r="I123" s="47"/>
      <c r="J123" s="48"/>
      <c r="K123" s="49"/>
      <c r="L123" s="47"/>
      <c r="M123" s="47"/>
      <c r="N123" s="15"/>
    </row>
    <row r="124" spans="1:14" ht="13">
      <c r="A124" s="41"/>
      <c r="B124" s="42"/>
      <c r="C124" s="43"/>
      <c r="D124" s="44"/>
      <c r="E124" s="60"/>
      <c r="F124" s="45"/>
      <c r="G124" s="58"/>
      <c r="H124" s="46"/>
      <c r="I124" s="47"/>
      <c r="J124" s="48"/>
      <c r="K124" s="49"/>
      <c r="L124" s="47"/>
      <c r="M124" s="47"/>
      <c r="N124" s="15"/>
    </row>
    <row r="125" spans="1:14" ht="13">
      <c r="A125" s="41"/>
      <c r="B125" s="42"/>
      <c r="C125" s="43"/>
      <c r="D125" s="44"/>
      <c r="E125" s="60"/>
      <c r="F125" s="45"/>
      <c r="G125" s="58"/>
      <c r="H125" s="46"/>
      <c r="I125" s="47"/>
      <c r="J125" s="48"/>
      <c r="K125" s="49"/>
      <c r="L125" s="47"/>
      <c r="M125" s="47"/>
      <c r="N125" s="15"/>
    </row>
    <row r="126" spans="1:14" ht="13">
      <c r="A126" s="41"/>
      <c r="B126" s="42"/>
      <c r="C126" s="43"/>
      <c r="D126" s="44"/>
      <c r="E126" s="60"/>
      <c r="F126" s="45"/>
      <c r="G126" s="58"/>
      <c r="H126" s="46"/>
      <c r="I126" s="47"/>
      <c r="J126" s="48"/>
      <c r="K126" s="49"/>
      <c r="L126" s="47"/>
      <c r="M126" s="47"/>
      <c r="N126" s="15"/>
    </row>
    <row r="127" spans="1:14" ht="13">
      <c r="A127" s="41"/>
      <c r="B127" s="42"/>
      <c r="C127" s="43"/>
      <c r="D127" s="44"/>
      <c r="E127" s="60"/>
      <c r="F127" s="45"/>
      <c r="G127" s="58"/>
      <c r="H127" s="46"/>
      <c r="I127" s="47"/>
      <c r="J127" s="48"/>
      <c r="K127" s="49"/>
      <c r="L127" s="47"/>
      <c r="M127" s="47"/>
      <c r="N127" s="15"/>
    </row>
    <row r="128" spans="1:14" ht="13">
      <c r="A128" s="41"/>
      <c r="B128" s="42"/>
      <c r="C128" s="43"/>
      <c r="D128" s="44"/>
      <c r="E128" s="60"/>
      <c r="F128" s="45"/>
      <c r="G128" s="58"/>
      <c r="H128" s="46"/>
      <c r="I128" s="47"/>
      <c r="J128" s="48"/>
      <c r="K128" s="49"/>
      <c r="L128" s="47"/>
      <c r="M128" s="47"/>
      <c r="N128" s="15"/>
    </row>
    <row r="129" spans="1:14" ht="13">
      <c r="A129" s="41"/>
      <c r="B129" s="42"/>
      <c r="C129" s="43"/>
      <c r="D129" s="44"/>
      <c r="E129" s="60"/>
      <c r="F129" s="45"/>
      <c r="G129" s="58"/>
      <c r="H129" s="46"/>
      <c r="I129" s="47"/>
      <c r="J129" s="48"/>
      <c r="K129" s="49"/>
      <c r="L129" s="47"/>
      <c r="M129" s="47"/>
      <c r="N129" s="15"/>
    </row>
    <row r="130" spans="1:14" ht="13">
      <c r="A130" s="41"/>
      <c r="B130" s="42"/>
      <c r="C130" s="43"/>
      <c r="D130" s="44"/>
      <c r="E130" s="60"/>
      <c r="F130" s="45"/>
      <c r="G130" s="58"/>
      <c r="H130" s="46"/>
      <c r="I130" s="47"/>
      <c r="J130" s="48"/>
      <c r="K130" s="49"/>
      <c r="L130" s="47"/>
      <c r="M130" s="47"/>
      <c r="N130" s="15"/>
    </row>
    <row r="131" spans="1:14" ht="13">
      <c r="A131" s="41"/>
      <c r="B131" s="42"/>
      <c r="C131" s="43"/>
      <c r="D131" s="44"/>
      <c r="E131" s="60"/>
      <c r="F131" s="45"/>
      <c r="G131" s="58"/>
      <c r="H131" s="46"/>
      <c r="I131" s="47"/>
      <c r="J131" s="48"/>
      <c r="K131" s="49"/>
      <c r="L131" s="47"/>
      <c r="M131" s="47"/>
      <c r="N131" s="15"/>
    </row>
    <row r="132" spans="1:14" ht="13">
      <c r="A132" s="41"/>
      <c r="B132" s="42"/>
      <c r="C132" s="43"/>
      <c r="D132" s="44"/>
      <c r="E132" s="60"/>
      <c r="F132" s="45"/>
      <c r="G132" s="58"/>
      <c r="H132" s="46"/>
      <c r="I132" s="47"/>
      <c r="J132" s="48"/>
      <c r="K132" s="49"/>
      <c r="L132" s="47"/>
      <c r="M132" s="47"/>
      <c r="N132" s="15"/>
    </row>
    <row r="133" spans="1:14" ht="13">
      <c r="A133" s="41"/>
      <c r="B133" s="42"/>
      <c r="C133" s="43"/>
      <c r="D133" s="44"/>
      <c r="E133" s="60"/>
      <c r="F133" s="45"/>
      <c r="G133" s="58"/>
      <c r="H133" s="46"/>
      <c r="I133" s="47"/>
      <c r="J133" s="48"/>
      <c r="K133" s="49"/>
      <c r="L133" s="47"/>
      <c r="M133" s="47"/>
      <c r="N133" s="15"/>
    </row>
    <row r="134" spans="1:14" ht="13">
      <c r="A134" s="41"/>
      <c r="B134" s="42"/>
      <c r="C134" s="43"/>
      <c r="D134" s="44"/>
      <c r="E134" s="60"/>
      <c r="F134" s="45"/>
      <c r="G134" s="58"/>
      <c r="H134" s="46"/>
      <c r="I134" s="47"/>
      <c r="J134" s="48"/>
      <c r="K134" s="49"/>
      <c r="L134" s="47"/>
      <c r="M134" s="47"/>
      <c r="N134" s="15"/>
    </row>
    <row r="135" spans="1:14" ht="13">
      <c r="A135" s="41"/>
      <c r="B135" s="42"/>
      <c r="C135" s="43"/>
      <c r="D135" s="44"/>
      <c r="E135" s="60"/>
      <c r="F135" s="45"/>
      <c r="G135" s="58"/>
      <c r="H135" s="46"/>
      <c r="I135" s="47"/>
      <c r="J135" s="48"/>
      <c r="K135" s="49"/>
      <c r="L135" s="47"/>
      <c r="M135" s="47"/>
      <c r="N135" s="15"/>
    </row>
    <row r="136" spans="1:14" ht="13">
      <c r="A136" s="41"/>
      <c r="B136" s="42"/>
      <c r="C136" s="43"/>
      <c r="D136" s="44"/>
      <c r="E136" s="60"/>
      <c r="F136" s="45"/>
      <c r="G136" s="58"/>
      <c r="H136" s="46"/>
      <c r="I136" s="47"/>
      <c r="J136" s="48"/>
      <c r="K136" s="49"/>
      <c r="L136" s="47"/>
      <c r="M136" s="47"/>
      <c r="N136" s="15"/>
    </row>
    <row r="137" spans="1:14" ht="13">
      <c r="A137" s="41"/>
      <c r="B137" s="42"/>
      <c r="C137" s="43"/>
      <c r="D137" s="44"/>
      <c r="E137" s="60"/>
      <c r="F137" s="45"/>
      <c r="G137" s="58"/>
      <c r="H137" s="46"/>
      <c r="I137" s="47"/>
      <c r="J137" s="48"/>
      <c r="K137" s="49"/>
      <c r="L137" s="47"/>
      <c r="M137" s="47"/>
      <c r="N137" s="15"/>
    </row>
    <row r="138" spans="1:14" ht="13">
      <c r="A138" s="41"/>
      <c r="B138" s="42"/>
      <c r="C138" s="43"/>
      <c r="D138" s="44"/>
      <c r="E138" s="60"/>
      <c r="F138" s="45"/>
      <c r="G138" s="58"/>
      <c r="H138" s="46"/>
      <c r="I138" s="47"/>
      <c r="J138" s="48"/>
      <c r="K138" s="49"/>
      <c r="L138" s="47"/>
      <c r="M138" s="47"/>
      <c r="N138" s="15"/>
    </row>
    <row r="139" spans="1:14" ht="13">
      <c r="A139" s="41"/>
      <c r="B139" s="42"/>
      <c r="C139" s="43"/>
      <c r="D139" s="44"/>
      <c r="E139" s="60"/>
      <c r="F139" s="45"/>
      <c r="G139" s="58"/>
      <c r="H139" s="46"/>
      <c r="I139" s="47"/>
      <c r="J139" s="48"/>
      <c r="K139" s="49"/>
      <c r="L139" s="47"/>
      <c r="M139" s="47"/>
      <c r="N139" s="15"/>
    </row>
    <row r="140" spans="1:14" ht="13">
      <c r="A140" s="41"/>
      <c r="B140" s="42"/>
      <c r="C140" s="43"/>
      <c r="D140" s="44"/>
      <c r="E140" s="60"/>
      <c r="F140" s="45"/>
      <c r="G140" s="58"/>
      <c r="H140" s="46"/>
      <c r="I140" s="47"/>
      <c r="J140" s="48"/>
      <c r="K140" s="49"/>
      <c r="L140" s="47"/>
      <c r="M140" s="47"/>
      <c r="N140" s="15"/>
    </row>
    <row r="141" spans="1:14" ht="13">
      <c r="A141" s="41"/>
      <c r="B141" s="42"/>
      <c r="C141" s="43"/>
      <c r="D141" s="44"/>
      <c r="E141" s="60"/>
      <c r="F141" s="45"/>
      <c r="G141" s="58"/>
      <c r="H141" s="46"/>
      <c r="I141" s="47"/>
      <c r="J141" s="48"/>
      <c r="K141" s="49"/>
      <c r="L141" s="47"/>
      <c r="M141" s="47"/>
      <c r="N141" s="15"/>
    </row>
    <row r="142" spans="1:14" ht="13">
      <c r="A142" s="41"/>
      <c r="B142" s="42"/>
      <c r="C142" s="43"/>
      <c r="D142" s="44"/>
      <c r="E142" s="60"/>
      <c r="F142" s="45"/>
      <c r="G142" s="58"/>
      <c r="H142" s="46"/>
      <c r="I142" s="47"/>
      <c r="J142" s="48"/>
      <c r="K142" s="49"/>
      <c r="L142" s="47"/>
      <c r="M142" s="47"/>
      <c r="N142" s="15"/>
    </row>
    <row r="143" spans="1:14" ht="13">
      <c r="A143" s="41"/>
      <c r="B143" s="42"/>
      <c r="C143" s="43"/>
      <c r="D143" s="44"/>
      <c r="E143" s="60"/>
      <c r="F143" s="45"/>
      <c r="G143" s="58"/>
      <c r="H143" s="46"/>
      <c r="I143" s="47"/>
      <c r="J143" s="48"/>
      <c r="K143" s="49"/>
      <c r="L143" s="47"/>
      <c r="M143" s="47"/>
      <c r="N143" s="15"/>
    </row>
    <row r="144" spans="1:14" ht="13">
      <c r="A144" s="41"/>
      <c r="B144" s="42"/>
      <c r="C144" s="43"/>
      <c r="D144" s="44"/>
      <c r="E144" s="60"/>
      <c r="F144" s="45"/>
      <c r="G144" s="58"/>
      <c r="H144" s="46"/>
      <c r="I144" s="47"/>
      <c r="J144" s="48"/>
      <c r="K144" s="49"/>
      <c r="L144" s="47"/>
      <c r="M144" s="47"/>
      <c r="N144" s="15"/>
    </row>
    <row r="145" spans="1:14" ht="13">
      <c r="A145" s="41"/>
      <c r="B145" s="42"/>
      <c r="C145" s="43"/>
      <c r="D145" s="44"/>
      <c r="E145" s="60"/>
      <c r="F145" s="45"/>
      <c r="G145" s="58"/>
      <c r="H145" s="46"/>
      <c r="I145" s="47"/>
      <c r="J145" s="48"/>
      <c r="K145" s="49"/>
      <c r="L145" s="47"/>
      <c r="M145" s="47"/>
      <c r="N145" s="15"/>
    </row>
    <row r="146" spans="1:14" ht="13">
      <c r="A146" s="41"/>
      <c r="B146" s="42"/>
      <c r="C146" s="43"/>
      <c r="D146" s="44"/>
      <c r="E146" s="60"/>
      <c r="F146" s="45"/>
      <c r="G146" s="58"/>
      <c r="H146" s="46"/>
      <c r="I146" s="47"/>
      <c r="J146" s="48"/>
      <c r="K146" s="49"/>
      <c r="L146" s="47"/>
      <c r="M146" s="47"/>
      <c r="N146" s="15"/>
    </row>
    <row r="147" spans="1:14" ht="13">
      <c r="A147" s="41"/>
      <c r="B147" s="42"/>
      <c r="C147" s="43"/>
      <c r="D147" s="44"/>
      <c r="E147" s="60"/>
      <c r="F147" s="45"/>
      <c r="G147" s="58"/>
      <c r="H147" s="46"/>
      <c r="I147" s="47"/>
      <c r="J147" s="48"/>
      <c r="K147" s="49"/>
      <c r="L147" s="47"/>
      <c r="M147" s="47"/>
      <c r="N147" s="15"/>
    </row>
    <row r="148" spans="1:14" ht="13">
      <c r="A148" s="41"/>
      <c r="B148" s="42"/>
      <c r="C148" s="43"/>
      <c r="D148" s="44"/>
      <c r="E148" s="60"/>
      <c r="F148" s="45"/>
      <c r="G148" s="58"/>
      <c r="H148" s="46"/>
      <c r="I148" s="47"/>
      <c r="J148" s="48"/>
      <c r="K148" s="49"/>
      <c r="L148" s="47"/>
      <c r="M148" s="47"/>
      <c r="N148" s="15"/>
    </row>
    <row r="149" spans="1:14" ht="13">
      <c r="A149" s="41"/>
      <c r="B149" s="42"/>
      <c r="C149" s="43"/>
      <c r="D149" s="44"/>
      <c r="E149" s="60"/>
      <c r="F149" s="45"/>
      <c r="G149" s="58"/>
      <c r="H149" s="46"/>
      <c r="I149" s="47"/>
      <c r="J149" s="48"/>
      <c r="K149" s="49"/>
      <c r="L149" s="47"/>
      <c r="M149" s="47"/>
      <c r="N149" s="15"/>
    </row>
    <row r="150" spans="1:14" ht="13">
      <c r="A150" s="41"/>
      <c r="B150" s="42"/>
      <c r="C150" s="43"/>
      <c r="D150" s="44"/>
      <c r="E150" s="60"/>
      <c r="F150" s="45"/>
      <c r="G150" s="58"/>
      <c r="H150" s="46"/>
      <c r="I150" s="47"/>
      <c r="J150" s="48"/>
      <c r="K150" s="49"/>
      <c r="L150" s="47"/>
      <c r="M150" s="47"/>
      <c r="N150" s="15"/>
    </row>
    <row r="151" spans="1:14" ht="13">
      <c r="A151" s="41"/>
      <c r="B151" s="42"/>
      <c r="C151" s="43"/>
      <c r="D151" s="44"/>
      <c r="E151" s="60"/>
      <c r="F151" s="45"/>
      <c r="G151" s="58"/>
      <c r="H151" s="46"/>
      <c r="I151" s="47"/>
      <c r="J151" s="48"/>
      <c r="K151" s="49"/>
      <c r="L151" s="47"/>
      <c r="M151" s="47"/>
      <c r="N151" s="15"/>
    </row>
    <row r="152" spans="1:14" ht="13">
      <c r="A152" s="41"/>
      <c r="B152" s="42"/>
      <c r="C152" s="43"/>
      <c r="D152" s="44"/>
      <c r="E152" s="60"/>
      <c r="F152" s="45"/>
      <c r="G152" s="58"/>
      <c r="H152" s="46"/>
      <c r="I152" s="47"/>
      <c r="J152" s="48"/>
      <c r="K152" s="49"/>
      <c r="L152" s="47"/>
      <c r="M152" s="47"/>
      <c r="N152" s="15"/>
    </row>
    <row r="153" spans="1:14" ht="13">
      <c r="A153" s="41"/>
      <c r="B153" s="42"/>
      <c r="C153" s="43"/>
      <c r="D153" s="44"/>
      <c r="E153" s="60"/>
      <c r="F153" s="45"/>
      <c r="G153" s="58"/>
      <c r="H153" s="46"/>
      <c r="I153" s="47"/>
      <c r="J153" s="48"/>
      <c r="K153" s="49"/>
      <c r="L153" s="47"/>
      <c r="M153" s="47"/>
      <c r="N153" s="15"/>
    </row>
    <row r="154" spans="1:14" ht="13">
      <c r="A154" s="41"/>
      <c r="B154" s="42"/>
      <c r="C154" s="43"/>
      <c r="D154" s="44"/>
      <c r="E154" s="60"/>
      <c r="F154" s="45"/>
      <c r="G154" s="58"/>
      <c r="H154" s="46"/>
      <c r="I154" s="47"/>
      <c r="J154" s="48"/>
      <c r="K154" s="49"/>
      <c r="L154" s="47"/>
      <c r="M154" s="47"/>
      <c r="N154" s="15"/>
    </row>
    <row r="155" spans="1:14" ht="13">
      <c r="A155" s="41"/>
      <c r="B155" s="42"/>
      <c r="C155" s="43"/>
      <c r="D155" s="44"/>
      <c r="E155" s="60"/>
      <c r="F155" s="45"/>
      <c r="G155" s="58"/>
      <c r="H155" s="46"/>
      <c r="I155" s="47"/>
      <c r="J155" s="48"/>
      <c r="K155" s="49"/>
      <c r="L155" s="47"/>
      <c r="M155" s="47"/>
      <c r="N155" s="15"/>
    </row>
    <row r="156" spans="1:14" ht="13">
      <c r="A156" s="41"/>
      <c r="B156" s="42"/>
      <c r="C156" s="43"/>
      <c r="D156" s="44"/>
      <c r="E156" s="60"/>
      <c r="F156" s="45"/>
      <c r="G156" s="58"/>
      <c r="H156" s="46"/>
      <c r="I156" s="47"/>
      <c r="J156" s="48"/>
      <c r="K156" s="49"/>
      <c r="L156" s="47"/>
      <c r="M156" s="47"/>
      <c r="N156" s="15"/>
    </row>
    <row r="157" spans="1:14" ht="13">
      <c r="A157" s="41"/>
      <c r="B157" s="42"/>
      <c r="C157" s="43"/>
      <c r="D157" s="44"/>
      <c r="E157" s="60"/>
      <c r="F157" s="45"/>
      <c r="G157" s="58"/>
      <c r="H157" s="46"/>
      <c r="I157" s="47"/>
      <c r="J157" s="48"/>
      <c r="K157" s="49"/>
      <c r="L157" s="47"/>
      <c r="M157" s="47"/>
      <c r="N157" s="15"/>
    </row>
    <row r="158" spans="1:14" ht="13">
      <c r="A158" s="41"/>
      <c r="B158" s="42"/>
      <c r="C158" s="43"/>
      <c r="D158" s="44"/>
      <c r="E158" s="60"/>
      <c r="F158" s="45"/>
      <c r="G158" s="58"/>
      <c r="H158" s="46"/>
      <c r="I158" s="47"/>
      <c r="J158" s="48"/>
      <c r="K158" s="49"/>
      <c r="L158" s="47"/>
      <c r="M158" s="47"/>
      <c r="N158" s="15"/>
    </row>
    <row r="159" spans="1:14" ht="13">
      <c r="A159" s="41"/>
      <c r="B159" s="42"/>
      <c r="C159" s="43"/>
      <c r="D159" s="44"/>
      <c r="E159" s="60"/>
      <c r="F159" s="45"/>
      <c r="G159" s="58"/>
      <c r="H159" s="46"/>
      <c r="I159" s="47"/>
      <c r="J159" s="48"/>
      <c r="K159" s="49"/>
      <c r="L159" s="47"/>
      <c r="M159" s="47"/>
      <c r="N159" s="15"/>
    </row>
    <row r="160" spans="1:14" ht="13">
      <c r="A160" s="41"/>
      <c r="B160" s="42"/>
      <c r="C160" s="43"/>
      <c r="D160" s="44"/>
      <c r="E160" s="60"/>
      <c r="F160" s="45"/>
      <c r="G160" s="58"/>
      <c r="H160" s="46"/>
      <c r="I160" s="47"/>
      <c r="J160" s="48"/>
      <c r="K160" s="49"/>
      <c r="L160" s="47"/>
      <c r="M160" s="47"/>
      <c r="N160" s="15"/>
    </row>
    <row r="161" spans="1:14" ht="13">
      <c r="A161" s="41"/>
      <c r="B161" s="42"/>
      <c r="C161" s="43"/>
      <c r="D161" s="44"/>
      <c r="E161" s="60"/>
      <c r="F161" s="45"/>
      <c r="G161" s="58"/>
      <c r="H161" s="46"/>
      <c r="I161" s="47"/>
      <c r="J161" s="48"/>
      <c r="K161" s="49"/>
      <c r="L161" s="47"/>
      <c r="M161" s="47"/>
      <c r="N161" s="15"/>
    </row>
    <row r="162" spans="1:14" ht="13">
      <c r="A162" s="41"/>
      <c r="B162" s="42"/>
      <c r="C162" s="43"/>
      <c r="D162" s="44"/>
      <c r="E162" s="60"/>
      <c r="F162" s="45"/>
      <c r="G162" s="58"/>
      <c r="H162" s="46"/>
      <c r="I162" s="47"/>
      <c r="J162" s="48"/>
      <c r="K162" s="49"/>
      <c r="L162" s="47"/>
      <c r="M162" s="47"/>
      <c r="N162" s="15"/>
    </row>
    <row r="163" spans="1:14" ht="13">
      <c r="A163" s="41"/>
      <c r="B163" s="42"/>
      <c r="C163" s="43"/>
      <c r="D163" s="44"/>
      <c r="E163" s="60"/>
      <c r="F163" s="45"/>
      <c r="G163" s="58"/>
      <c r="H163" s="46"/>
      <c r="I163" s="47"/>
      <c r="J163" s="48"/>
      <c r="K163" s="49"/>
      <c r="L163" s="47"/>
      <c r="M163" s="47"/>
      <c r="N163" s="15"/>
    </row>
    <row r="164" spans="1:14" ht="13">
      <c r="A164" s="41"/>
      <c r="B164" s="42"/>
      <c r="C164" s="43"/>
      <c r="D164" s="44"/>
      <c r="E164" s="60"/>
      <c r="F164" s="45"/>
      <c r="G164" s="58"/>
      <c r="H164" s="46"/>
      <c r="I164" s="47"/>
      <c r="J164" s="48"/>
      <c r="K164" s="49"/>
      <c r="L164" s="47"/>
      <c r="M164" s="47"/>
      <c r="N164" s="15"/>
    </row>
    <row r="165" spans="1:14" ht="13">
      <c r="A165" s="41"/>
      <c r="B165" s="42"/>
      <c r="C165" s="43"/>
      <c r="D165" s="44"/>
      <c r="E165" s="60"/>
      <c r="F165" s="45"/>
      <c r="G165" s="58"/>
      <c r="H165" s="46"/>
      <c r="I165" s="47"/>
      <c r="J165" s="48"/>
      <c r="K165" s="49"/>
      <c r="L165" s="47"/>
      <c r="M165" s="47"/>
      <c r="N165" s="15"/>
    </row>
    <row r="166" spans="1:14" ht="13">
      <c r="A166" s="41"/>
      <c r="B166" s="42"/>
      <c r="C166" s="43"/>
      <c r="D166" s="44"/>
      <c r="E166" s="60"/>
      <c r="F166" s="45"/>
      <c r="G166" s="58"/>
      <c r="H166" s="46"/>
      <c r="I166" s="47"/>
      <c r="J166" s="48"/>
      <c r="K166" s="49"/>
      <c r="L166" s="47"/>
      <c r="M166" s="47"/>
      <c r="N166" s="15"/>
    </row>
    <row r="167" spans="1:14" ht="13">
      <c r="A167" s="41"/>
      <c r="B167" s="42"/>
      <c r="C167" s="43"/>
      <c r="D167" s="44"/>
      <c r="E167" s="60"/>
      <c r="F167" s="45"/>
      <c r="G167" s="58"/>
      <c r="H167" s="46"/>
      <c r="I167" s="47"/>
      <c r="J167" s="48"/>
      <c r="K167" s="49"/>
      <c r="L167" s="47"/>
      <c r="M167" s="47"/>
      <c r="N167" s="15"/>
    </row>
    <row r="168" spans="1:14" ht="13">
      <c r="A168" s="41"/>
      <c r="B168" s="42"/>
      <c r="C168" s="43"/>
      <c r="D168" s="44"/>
      <c r="E168" s="60"/>
      <c r="F168" s="45"/>
      <c r="G168" s="58"/>
      <c r="H168" s="46"/>
      <c r="I168" s="47"/>
      <c r="J168" s="48"/>
      <c r="K168" s="49"/>
      <c r="L168" s="47"/>
      <c r="M168" s="47"/>
      <c r="N168" s="15"/>
    </row>
    <row r="169" spans="1:14" ht="13">
      <c r="A169" s="41"/>
      <c r="B169" s="42"/>
      <c r="C169" s="43"/>
      <c r="D169" s="44"/>
      <c r="E169" s="60"/>
      <c r="F169" s="45"/>
      <c r="G169" s="58"/>
      <c r="H169" s="46"/>
      <c r="I169" s="47"/>
      <c r="J169" s="48"/>
      <c r="K169" s="49"/>
      <c r="L169" s="47"/>
      <c r="M169" s="47"/>
      <c r="N169" s="15"/>
    </row>
    <row r="170" spans="1:14" ht="13">
      <c r="A170" s="41"/>
      <c r="B170" s="42"/>
      <c r="C170" s="43"/>
      <c r="D170" s="44"/>
      <c r="E170" s="60"/>
      <c r="F170" s="45"/>
      <c r="G170" s="58"/>
      <c r="H170" s="46"/>
      <c r="I170" s="47"/>
      <c r="J170" s="48"/>
      <c r="K170" s="49"/>
      <c r="L170" s="47"/>
      <c r="M170" s="47"/>
      <c r="N170" s="15"/>
    </row>
    <row r="171" spans="1:14" ht="13">
      <c r="A171" s="41"/>
      <c r="B171" s="42"/>
      <c r="C171" s="43"/>
      <c r="D171" s="44"/>
      <c r="E171" s="60"/>
      <c r="F171" s="45"/>
      <c r="G171" s="58"/>
      <c r="H171" s="46"/>
      <c r="I171" s="47"/>
      <c r="J171" s="48"/>
      <c r="K171" s="49"/>
      <c r="L171" s="47"/>
      <c r="M171" s="47"/>
      <c r="N171" s="15"/>
    </row>
    <row r="172" spans="1:14" ht="13">
      <c r="A172" s="41"/>
      <c r="B172" s="42"/>
      <c r="C172" s="43"/>
      <c r="D172" s="44"/>
      <c r="E172" s="60"/>
      <c r="F172" s="45"/>
      <c r="G172" s="58"/>
      <c r="H172" s="46"/>
      <c r="I172" s="47"/>
      <c r="J172" s="48"/>
      <c r="K172" s="49"/>
      <c r="L172" s="47"/>
      <c r="M172" s="47"/>
      <c r="N172" s="15"/>
    </row>
    <row r="173" spans="1:14" ht="13">
      <c r="A173" s="41"/>
      <c r="B173" s="42"/>
      <c r="C173" s="43"/>
      <c r="D173" s="44"/>
      <c r="E173" s="60"/>
      <c r="F173" s="45"/>
      <c r="G173" s="58"/>
      <c r="H173" s="46"/>
      <c r="I173" s="47"/>
      <c r="J173" s="48"/>
      <c r="K173" s="49"/>
      <c r="L173" s="47"/>
      <c r="M173" s="47"/>
      <c r="N173" s="15"/>
    </row>
    <row r="174" spans="1:14" ht="13">
      <c r="A174" s="41"/>
      <c r="B174" s="42"/>
      <c r="C174" s="43"/>
      <c r="D174" s="44"/>
      <c r="E174" s="60"/>
      <c r="F174" s="45"/>
      <c r="G174" s="58"/>
      <c r="H174" s="46"/>
      <c r="I174" s="47"/>
      <c r="J174" s="48"/>
      <c r="K174" s="49"/>
      <c r="L174" s="47"/>
      <c r="M174" s="47"/>
      <c r="N174" s="15"/>
    </row>
    <row r="175" spans="1:14" ht="13">
      <c r="A175" s="41"/>
      <c r="B175" s="42"/>
      <c r="C175" s="43"/>
      <c r="D175" s="44"/>
      <c r="E175" s="60"/>
      <c r="F175" s="45"/>
      <c r="G175" s="58"/>
      <c r="H175" s="46"/>
      <c r="I175" s="47"/>
      <c r="J175" s="48"/>
      <c r="K175" s="49"/>
      <c r="L175" s="47"/>
      <c r="M175" s="47"/>
      <c r="N175" s="15"/>
    </row>
    <row r="176" spans="1:14" ht="13">
      <c r="A176" s="41"/>
      <c r="B176" s="42"/>
      <c r="C176" s="43"/>
      <c r="D176" s="44"/>
      <c r="E176" s="60"/>
      <c r="F176" s="45"/>
      <c r="G176" s="58"/>
      <c r="H176" s="46"/>
      <c r="I176" s="47"/>
      <c r="J176" s="48"/>
      <c r="K176" s="49"/>
      <c r="L176" s="47"/>
      <c r="M176" s="47"/>
      <c r="N176" s="15"/>
    </row>
    <row r="177" spans="1:14" ht="13">
      <c r="A177" s="41"/>
      <c r="B177" s="42"/>
      <c r="C177" s="43"/>
      <c r="D177" s="44"/>
      <c r="E177" s="60"/>
      <c r="F177" s="45"/>
      <c r="G177" s="58"/>
      <c r="H177" s="46"/>
      <c r="I177" s="47"/>
      <c r="J177" s="48"/>
      <c r="K177" s="49"/>
      <c r="L177" s="47"/>
      <c r="M177" s="47"/>
      <c r="N177" s="15"/>
    </row>
    <row r="178" spans="1:14" ht="13">
      <c r="A178" s="41"/>
      <c r="B178" s="42"/>
      <c r="C178" s="43"/>
      <c r="D178" s="44"/>
      <c r="E178" s="60"/>
      <c r="F178" s="45"/>
      <c r="G178" s="58"/>
      <c r="H178" s="46"/>
      <c r="I178" s="47"/>
      <c r="J178" s="48"/>
      <c r="K178" s="49"/>
      <c r="L178" s="47"/>
      <c r="M178" s="47"/>
      <c r="N178" s="15"/>
    </row>
    <row r="179" spans="1:14" ht="13">
      <c r="A179" s="41"/>
      <c r="B179" s="42"/>
      <c r="C179" s="43"/>
      <c r="D179" s="44"/>
      <c r="E179" s="60"/>
      <c r="F179" s="45"/>
      <c r="G179" s="58"/>
      <c r="H179" s="46"/>
      <c r="I179" s="47"/>
      <c r="J179" s="48"/>
      <c r="K179" s="49"/>
      <c r="L179" s="47"/>
      <c r="M179" s="47"/>
      <c r="N179" s="15"/>
    </row>
    <row r="180" spans="1:14" ht="13">
      <c r="A180" s="41"/>
      <c r="B180" s="42"/>
      <c r="C180" s="43"/>
      <c r="D180" s="44"/>
      <c r="E180" s="60"/>
      <c r="F180" s="45"/>
      <c r="G180" s="58"/>
      <c r="H180" s="46"/>
      <c r="I180" s="47"/>
      <c r="J180" s="48"/>
      <c r="K180" s="49"/>
      <c r="L180" s="47"/>
      <c r="M180" s="47"/>
      <c r="N180" s="15"/>
    </row>
    <row r="181" spans="1:14" ht="13">
      <c r="A181" s="41"/>
      <c r="B181" s="42"/>
      <c r="C181" s="43"/>
      <c r="D181" s="44"/>
      <c r="E181" s="60"/>
      <c r="F181" s="45"/>
      <c r="G181" s="58"/>
      <c r="H181" s="46"/>
      <c r="I181" s="47"/>
      <c r="J181" s="48"/>
      <c r="K181" s="49"/>
      <c r="L181" s="47"/>
      <c r="M181" s="47"/>
      <c r="N181" s="15"/>
    </row>
    <row r="182" spans="1:14" ht="13">
      <c r="A182" s="41"/>
      <c r="B182" s="42"/>
      <c r="C182" s="43"/>
      <c r="D182" s="44"/>
      <c r="E182" s="60"/>
      <c r="F182" s="45"/>
      <c r="G182" s="58"/>
      <c r="H182" s="46"/>
      <c r="I182" s="47"/>
      <c r="J182" s="48"/>
      <c r="K182" s="49"/>
      <c r="L182" s="47"/>
      <c r="M182" s="47"/>
      <c r="N182" s="15"/>
    </row>
    <row r="183" spans="1:14" ht="13">
      <c r="A183" s="41"/>
      <c r="B183" s="42"/>
      <c r="C183" s="43"/>
      <c r="D183" s="44"/>
      <c r="E183" s="60"/>
      <c r="F183" s="45"/>
      <c r="G183" s="58"/>
      <c r="H183" s="46"/>
      <c r="I183" s="47"/>
      <c r="J183" s="48"/>
      <c r="K183" s="49"/>
      <c r="L183" s="47"/>
      <c r="M183" s="47"/>
      <c r="N183" s="15"/>
    </row>
    <row r="184" spans="1:14" ht="13">
      <c r="A184" s="41"/>
      <c r="B184" s="42"/>
      <c r="C184" s="43"/>
      <c r="D184" s="44"/>
      <c r="E184" s="60"/>
      <c r="F184" s="45"/>
      <c r="G184" s="58"/>
      <c r="H184" s="46"/>
      <c r="I184" s="47"/>
      <c r="J184" s="48"/>
      <c r="K184" s="49"/>
      <c r="L184" s="47"/>
      <c r="M184" s="47"/>
      <c r="N184" s="15"/>
    </row>
    <row r="185" spans="1:14" ht="13">
      <c r="A185" s="41"/>
      <c r="B185" s="42"/>
      <c r="C185" s="43"/>
      <c r="D185" s="44"/>
      <c r="E185" s="60"/>
      <c r="F185" s="45"/>
      <c r="G185" s="58"/>
      <c r="H185" s="46"/>
      <c r="I185" s="47"/>
      <c r="J185" s="48"/>
      <c r="K185" s="49"/>
      <c r="L185" s="47"/>
      <c r="M185" s="47"/>
      <c r="N185" s="15"/>
    </row>
    <row r="186" spans="1:14" ht="13">
      <c r="A186" s="41"/>
      <c r="B186" s="42"/>
      <c r="C186" s="43"/>
      <c r="D186" s="44"/>
      <c r="E186" s="60"/>
      <c r="F186" s="45"/>
      <c r="G186" s="58"/>
      <c r="H186" s="46"/>
      <c r="I186" s="47"/>
      <c r="J186" s="48"/>
      <c r="K186" s="49"/>
      <c r="L186" s="47"/>
      <c r="M186" s="47"/>
      <c r="N186" s="15"/>
    </row>
    <row r="187" spans="1:14" ht="13">
      <c r="A187" s="41"/>
      <c r="B187" s="42"/>
      <c r="C187" s="43"/>
      <c r="D187" s="44"/>
      <c r="E187" s="60"/>
      <c r="F187" s="45"/>
      <c r="G187" s="58"/>
      <c r="H187" s="46"/>
      <c r="I187" s="47"/>
      <c r="J187" s="48"/>
      <c r="K187" s="49"/>
      <c r="L187" s="47"/>
      <c r="M187" s="47"/>
      <c r="N187" s="15"/>
    </row>
    <row r="188" spans="1:14" ht="13">
      <c r="A188" s="41"/>
      <c r="B188" s="42"/>
      <c r="C188" s="43"/>
      <c r="D188" s="44"/>
      <c r="E188" s="60"/>
      <c r="F188" s="45"/>
      <c r="G188" s="58"/>
      <c r="H188" s="46"/>
      <c r="I188" s="47"/>
      <c r="J188" s="48"/>
      <c r="K188" s="49"/>
      <c r="L188" s="47"/>
      <c r="M188" s="47"/>
      <c r="N188" s="15"/>
    </row>
    <row r="189" spans="1:14" ht="13">
      <c r="A189" s="41"/>
      <c r="B189" s="42"/>
      <c r="C189" s="43"/>
      <c r="D189" s="44"/>
      <c r="E189" s="60"/>
      <c r="F189" s="45"/>
      <c r="G189" s="58"/>
      <c r="H189" s="46"/>
      <c r="I189" s="47"/>
      <c r="J189" s="48"/>
      <c r="K189" s="49"/>
      <c r="L189" s="47"/>
      <c r="M189" s="47"/>
      <c r="N189" s="15"/>
    </row>
    <row r="190" spans="1:14" ht="13">
      <c r="A190" s="41"/>
      <c r="B190" s="42"/>
      <c r="C190" s="43"/>
      <c r="D190" s="44"/>
      <c r="E190" s="60"/>
      <c r="F190" s="45"/>
      <c r="G190" s="58"/>
      <c r="H190" s="46"/>
      <c r="I190" s="47"/>
      <c r="J190" s="48"/>
      <c r="K190" s="49"/>
      <c r="L190" s="47"/>
      <c r="M190" s="47"/>
      <c r="N190" s="15"/>
    </row>
    <row r="191" spans="1:14" ht="13">
      <c r="A191" s="41"/>
      <c r="B191" s="42"/>
      <c r="C191" s="43"/>
      <c r="D191" s="44"/>
      <c r="E191" s="60"/>
      <c r="F191" s="45"/>
      <c r="G191" s="58"/>
      <c r="H191" s="46"/>
      <c r="I191" s="47"/>
      <c r="J191" s="48"/>
      <c r="K191" s="49"/>
      <c r="L191" s="47"/>
      <c r="M191" s="47"/>
      <c r="N191" s="15"/>
    </row>
    <row r="192" spans="1:14" ht="13">
      <c r="A192" s="41"/>
      <c r="B192" s="42"/>
      <c r="C192" s="43"/>
      <c r="D192" s="44"/>
      <c r="E192" s="60"/>
      <c r="F192" s="45"/>
      <c r="G192" s="58"/>
      <c r="H192" s="46"/>
      <c r="I192" s="47"/>
      <c r="J192" s="48"/>
      <c r="K192" s="49"/>
      <c r="L192" s="47"/>
      <c r="M192" s="47"/>
      <c r="N192" s="15"/>
    </row>
    <row r="193" spans="1:14" ht="13">
      <c r="A193" s="41"/>
      <c r="B193" s="42"/>
      <c r="C193" s="43"/>
      <c r="D193" s="44"/>
      <c r="E193" s="60"/>
      <c r="F193" s="45"/>
      <c r="G193" s="58"/>
      <c r="H193" s="46"/>
      <c r="I193" s="47"/>
      <c r="J193" s="48"/>
      <c r="K193" s="49"/>
      <c r="L193" s="47"/>
      <c r="M193" s="47"/>
      <c r="N193" s="15"/>
    </row>
    <row r="194" spans="1:14" ht="13">
      <c r="A194" s="41"/>
      <c r="B194" s="42"/>
      <c r="C194" s="43"/>
      <c r="D194" s="44"/>
      <c r="E194" s="60"/>
      <c r="F194" s="45"/>
      <c r="G194" s="58"/>
      <c r="H194" s="46"/>
      <c r="I194" s="47"/>
      <c r="J194" s="48"/>
      <c r="K194" s="49"/>
      <c r="L194" s="47"/>
      <c r="M194" s="47"/>
      <c r="N194" s="15"/>
    </row>
    <row r="195" spans="1:14" ht="13">
      <c r="A195" s="41"/>
      <c r="B195" s="42"/>
      <c r="C195" s="43"/>
      <c r="D195" s="44"/>
      <c r="E195" s="60"/>
      <c r="F195" s="45"/>
      <c r="G195" s="58"/>
      <c r="H195" s="46"/>
      <c r="I195" s="47"/>
      <c r="J195" s="48"/>
      <c r="K195" s="49"/>
      <c r="L195" s="47"/>
      <c r="M195" s="47"/>
      <c r="N195" s="15"/>
    </row>
  </sheetData>
  <autoFilter ref="A1:Q195" xr:uid="{16DFC29F-5659-47DC-983C-FCEE7CFFC60F}"/>
  <conditionalFormatting sqref="A2:A33">
    <cfRule type="duplicateValues" dxfId="3" priority="2"/>
  </conditionalFormatting>
  <conditionalFormatting sqref="A34:A195">
    <cfRule type="duplicateValues" dxfId="2" priority="1"/>
  </conditionalFormatting>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19ED4-2287-4C00-BCE8-6FBD7C098489}">
  <sheetPr filterMode="1"/>
  <dimension ref="A1:DW214"/>
  <sheetViews>
    <sheetView topLeftCell="BL55" workbookViewId="0">
      <selection activeCell="A84" sqref="A84:XFD1048576"/>
    </sheetView>
  </sheetViews>
  <sheetFormatPr defaultColWidth="6.90625" defaultRowHeight="14.5" outlineLevelCol="1"/>
  <cols>
    <col min="1" max="1" width="8.1796875" bestFit="1" customWidth="1"/>
    <col min="2" max="2" width="6.90625" bestFit="1" customWidth="1"/>
    <col min="3" max="3" width="9" bestFit="1" customWidth="1" outlineLevel="1"/>
    <col min="4" max="4" width="11.54296875" bestFit="1" customWidth="1" outlineLevel="1"/>
    <col min="5" max="5" width="6" bestFit="1" customWidth="1" outlineLevel="1"/>
    <col min="6" max="6" width="15.08984375" bestFit="1" customWidth="1" outlineLevel="1"/>
    <col min="7" max="7" width="16.6328125" bestFit="1" customWidth="1" outlineLevel="1"/>
    <col min="8" max="8" width="15.36328125" bestFit="1" customWidth="1" outlineLevel="1"/>
    <col min="9" max="9" width="15.08984375" bestFit="1" customWidth="1" outlineLevel="1"/>
    <col min="10" max="10" width="10" bestFit="1" customWidth="1"/>
    <col min="11" max="11" width="9.90625" bestFit="1" customWidth="1" outlineLevel="1"/>
    <col min="12" max="12" width="5.81640625" bestFit="1" customWidth="1" outlineLevel="1"/>
    <col min="13" max="13" width="10" bestFit="1" customWidth="1"/>
    <col min="14" max="14" width="13.90625" bestFit="1" customWidth="1"/>
    <col min="15" max="15" width="11" bestFit="1" customWidth="1"/>
    <col min="16" max="16" width="8" bestFit="1" customWidth="1" outlineLevel="1"/>
    <col min="17" max="17" width="11.1796875" bestFit="1" customWidth="1" outlineLevel="1"/>
    <col min="18" max="18" width="12.81640625" bestFit="1" customWidth="1" outlineLevel="1"/>
    <col min="19" max="19" width="7.453125" bestFit="1" customWidth="1" outlineLevel="1"/>
    <col min="20" max="20" width="13.81640625" style="81" bestFit="1" customWidth="1" outlineLevel="1"/>
    <col min="21" max="21" width="15.1796875" bestFit="1" customWidth="1" outlineLevel="1"/>
    <col min="22" max="22" width="15.81640625" bestFit="1" customWidth="1" outlineLevel="1"/>
    <col min="23" max="23" width="15.1796875" bestFit="1" customWidth="1" outlineLevel="1"/>
    <col min="24" max="24" width="13.90625" style="81" bestFit="1" customWidth="1" outlineLevel="1"/>
    <col min="25" max="25" width="14.1796875" style="81" bestFit="1" customWidth="1" outlineLevel="1"/>
    <col min="26" max="26" width="14.1796875" bestFit="1" customWidth="1" outlineLevel="1"/>
    <col min="27" max="27" width="15.90625" bestFit="1" customWidth="1" outlineLevel="1"/>
    <col min="28" max="28" width="14.1796875" bestFit="1" customWidth="1" outlineLevel="1"/>
    <col min="29" max="29" width="16.08984375" bestFit="1" customWidth="1" outlineLevel="1"/>
    <col min="30" max="30" width="19.08984375" bestFit="1" customWidth="1" outlineLevel="1"/>
    <col min="31" max="31" width="15.08984375" bestFit="1" customWidth="1" outlineLevel="1"/>
    <col min="32" max="32" width="17.1796875" bestFit="1" customWidth="1" outlineLevel="1"/>
    <col min="33" max="33" width="22.1796875" bestFit="1" customWidth="1" outlineLevel="1"/>
    <col min="34" max="34" width="14.54296875" bestFit="1" customWidth="1" outlineLevel="1"/>
    <col min="35" max="35" width="13.90625" bestFit="1" customWidth="1" outlineLevel="1"/>
    <col min="36" max="36" width="14.6328125" bestFit="1" customWidth="1" outlineLevel="1"/>
    <col min="37" max="37" width="13.90625" bestFit="1" customWidth="1" outlineLevel="1"/>
    <col min="38" max="38" width="18" bestFit="1" customWidth="1" outlineLevel="1"/>
    <col min="39" max="39" width="14.1796875" bestFit="1" customWidth="1" outlineLevel="1"/>
    <col min="40" max="40" width="15.36328125" bestFit="1" customWidth="1" outlineLevel="1"/>
    <col min="41" max="41" width="15.1796875" bestFit="1" customWidth="1" outlineLevel="1"/>
    <col min="42" max="42" width="13.81640625" bestFit="1" customWidth="1" outlineLevel="1"/>
    <col min="43" max="43" width="22.81640625" bestFit="1" customWidth="1" outlineLevel="1"/>
    <col min="44" max="44" width="14.1796875" bestFit="1" customWidth="1" outlineLevel="1"/>
    <col min="45" max="45" width="16.54296875" customWidth="1" outlineLevel="1"/>
    <col min="46" max="46" width="17.81640625" bestFit="1" customWidth="1" outlineLevel="1"/>
    <col min="47" max="47" width="14.54296875" style="81" bestFit="1" customWidth="1"/>
    <col min="48" max="48" width="14.1796875" bestFit="1" customWidth="1"/>
    <col min="49" max="49" width="14.54296875" bestFit="1" customWidth="1" outlineLevel="1"/>
    <col min="50" max="50" width="12.90625" bestFit="1" customWidth="1" outlineLevel="1"/>
    <col min="51" max="51" width="17" bestFit="1" customWidth="1" outlineLevel="1"/>
    <col min="52" max="52" width="12.90625" bestFit="1" customWidth="1" outlineLevel="1"/>
    <col min="53" max="53" width="15" bestFit="1" customWidth="1" outlineLevel="1"/>
    <col min="54" max="54" width="9.81640625" bestFit="1" customWidth="1"/>
    <col min="55" max="55" width="10.54296875" bestFit="1" customWidth="1"/>
    <col min="56" max="56" width="10.08984375" customWidth="1"/>
    <col min="57" max="57" width="7.81640625" bestFit="1" customWidth="1"/>
    <col min="58" max="58" width="10.81640625" bestFit="1" customWidth="1"/>
    <col min="59" max="59" width="14" bestFit="1" customWidth="1" outlineLevel="1"/>
    <col min="60" max="60" width="11.81640625" bestFit="1" customWidth="1" outlineLevel="1"/>
    <col min="61" max="61" width="9.08984375" bestFit="1" customWidth="1" outlineLevel="1"/>
    <col min="62" max="62" width="11" bestFit="1" customWidth="1" outlineLevel="1"/>
    <col min="63" max="63" width="5" bestFit="1" customWidth="1" outlineLevel="1"/>
    <col min="64" max="64" width="11.81640625" bestFit="1" customWidth="1" outlineLevel="1"/>
    <col min="65" max="65" width="12.6328125" bestFit="1" customWidth="1"/>
    <col min="66" max="66" width="5.81640625" bestFit="1" customWidth="1"/>
    <col min="67" max="67" width="7.08984375" style="82" bestFit="1" customWidth="1"/>
    <col min="68" max="68" width="10.08984375" style="80" bestFit="1" customWidth="1"/>
    <col min="69" max="69" width="7.36328125" style="83" bestFit="1" customWidth="1"/>
    <col min="70" max="70" width="5.453125" style="83" customWidth="1"/>
    <col min="71" max="71" width="19.6328125" style="83" bestFit="1" customWidth="1"/>
    <col min="72" max="72" width="9.90625" style="83" bestFit="1" customWidth="1"/>
    <col min="73" max="73" width="12.1796875" customWidth="1"/>
    <col min="74" max="74" width="17.1796875" bestFit="1" customWidth="1"/>
    <col min="75" max="75" width="8" bestFit="1" customWidth="1" outlineLevel="1"/>
    <col min="76" max="76" width="21.1796875" bestFit="1" customWidth="1" outlineLevel="1"/>
    <col min="77" max="77" width="16.1796875" style="85" bestFit="1" customWidth="1" outlineLevel="1"/>
    <col min="78" max="78" width="16.90625" style="86" bestFit="1" customWidth="1" outlineLevel="1"/>
    <col min="79" max="84" width="15.54296875" style="81" customWidth="1" outlineLevel="1"/>
    <col min="85" max="85" width="15.54296875" customWidth="1" outlineLevel="1"/>
    <col min="86" max="86" width="16.90625" customWidth="1" outlineLevel="1"/>
    <col min="87" max="91" width="15.54296875" customWidth="1" outlineLevel="1"/>
    <col min="92" max="96" width="16.08984375" customWidth="1" outlineLevel="1"/>
    <col min="97" max="97" width="14.54296875" customWidth="1" outlineLevel="1"/>
    <col min="98" max="99" width="15.90625" customWidth="1" outlineLevel="1"/>
    <col min="100" max="100" width="16.54296875" customWidth="1" outlineLevel="1"/>
    <col min="101" max="101" width="14.54296875" customWidth="1" outlineLevel="1"/>
    <col min="102" max="102" width="18.90625" customWidth="1" outlineLevel="1"/>
    <col min="103" max="103" width="14.36328125" customWidth="1" outlineLevel="1"/>
    <col min="104" max="105" width="16.54296875" customWidth="1" outlineLevel="1"/>
    <col min="106" max="106" width="15.54296875" style="81" customWidth="1"/>
    <col min="107" max="107" width="14.36328125" customWidth="1"/>
    <col min="108" max="112" width="15.54296875" customWidth="1" outlineLevel="1"/>
    <col min="113" max="113" width="11.54296875" customWidth="1"/>
    <col min="114" max="114" width="11" customWidth="1"/>
    <col min="115" max="115" width="11.54296875" customWidth="1"/>
    <col min="116" max="116" width="10.08984375" customWidth="1"/>
    <col min="117" max="117" width="11.90625" bestFit="1" customWidth="1"/>
    <col min="118" max="118" width="12.54296875" bestFit="1" customWidth="1" outlineLevel="1"/>
    <col min="119" max="120" width="11.90625" bestFit="1" customWidth="1" outlineLevel="1"/>
    <col min="121" max="121" width="12.90625" bestFit="1" customWidth="1" outlineLevel="1"/>
    <col min="122" max="122" width="6.90625" outlineLevel="1"/>
    <col min="123" max="123" width="13.08984375" style="85" bestFit="1" customWidth="1" outlineLevel="1"/>
    <col min="124" max="124" width="13.08984375" bestFit="1" customWidth="1"/>
    <col min="125" max="125" width="13.08984375" customWidth="1"/>
    <col min="126" max="126" width="7.08984375" style="82" bestFit="1" customWidth="1"/>
    <col min="127" max="127" width="10.453125" style="80" bestFit="1" customWidth="1"/>
  </cols>
  <sheetData>
    <row r="1" spans="1:127">
      <c r="BV1" s="84"/>
      <c r="DI1" s="84"/>
      <c r="DJ1" s="84"/>
      <c r="DK1" s="84"/>
      <c r="DL1" s="84"/>
      <c r="DM1" s="84"/>
    </row>
    <row r="3" spans="1:127" ht="60" customHeight="1">
      <c r="A3" s="87" t="s">
        <v>52</v>
      </c>
      <c r="B3" s="87" t="s">
        <v>13</v>
      </c>
      <c r="C3" s="87" t="s">
        <v>53</v>
      </c>
      <c r="D3" s="87" t="s">
        <v>54</v>
      </c>
      <c r="E3" s="87" t="s">
        <v>55</v>
      </c>
      <c r="F3" s="87" t="s">
        <v>56</v>
      </c>
      <c r="G3" s="87" t="s">
        <v>57</v>
      </c>
      <c r="H3" s="87" t="s">
        <v>58</v>
      </c>
      <c r="I3" s="88" t="s">
        <v>59</v>
      </c>
      <c r="J3" s="89" t="s">
        <v>17</v>
      </c>
      <c r="K3" s="88" t="s">
        <v>60</v>
      </c>
      <c r="L3" s="89" t="s">
        <v>18</v>
      </c>
      <c r="M3" s="87" t="s">
        <v>61</v>
      </c>
      <c r="N3" s="89" t="s">
        <v>62</v>
      </c>
      <c r="O3" s="89" t="s">
        <v>63</v>
      </c>
      <c r="P3" s="89" t="s">
        <v>64</v>
      </c>
      <c r="Q3" s="89" t="s">
        <v>65</v>
      </c>
      <c r="R3" s="89" t="s">
        <v>66</v>
      </c>
      <c r="S3" s="89" t="s">
        <v>67</v>
      </c>
      <c r="T3" s="90" t="s">
        <v>300</v>
      </c>
      <c r="U3" s="89" t="s">
        <v>68</v>
      </c>
      <c r="V3" s="89" t="s">
        <v>69</v>
      </c>
      <c r="W3" s="89" t="s">
        <v>70</v>
      </c>
      <c r="X3" s="90" t="s">
        <v>301</v>
      </c>
      <c r="Y3" s="91" t="s">
        <v>302</v>
      </c>
      <c r="Z3" s="89" t="s">
        <v>71</v>
      </c>
      <c r="AA3" s="89" t="s">
        <v>72</v>
      </c>
      <c r="AB3" s="89" t="s">
        <v>73</v>
      </c>
      <c r="AC3" s="89" t="s">
        <v>74</v>
      </c>
      <c r="AD3" s="89" t="s">
        <v>75</v>
      </c>
      <c r="AE3" s="89" t="s">
        <v>76</v>
      </c>
      <c r="AF3" s="89" t="s">
        <v>77</v>
      </c>
      <c r="AG3" s="89" t="s">
        <v>78</v>
      </c>
      <c r="AH3" s="89" t="s">
        <v>79</v>
      </c>
      <c r="AI3" s="89" t="s">
        <v>80</v>
      </c>
      <c r="AJ3" s="89" t="s">
        <v>81</v>
      </c>
      <c r="AK3" s="89" t="s">
        <v>82</v>
      </c>
      <c r="AL3" s="89" t="s">
        <v>83</v>
      </c>
      <c r="AM3" s="89" t="s">
        <v>84</v>
      </c>
      <c r="AN3" s="92" t="s">
        <v>85</v>
      </c>
      <c r="AO3" s="89" t="s">
        <v>86</v>
      </c>
      <c r="AP3" s="89" t="s">
        <v>87</v>
      </c>
      <c r="AQ3" s="89" t="s">
        <v>88</v>
      </c>
      <c r="AR3" s="89" t="s">
        <v>89</v>
      </c>
      <c r="AS3" s="89" t="s">
        <v>90</v>
      </c>
      <c r="AT3" s="87" t="s">
        <v>91</v>
      </c>
      <c r="AU3" s="90" t="s">
        <v>303</v>
      </c>
      <c r="AV3" s="89" t="s">
        <v>92</v>
      </c>
      <c r="AW3" s="92" t="s">
        <v>93</v>
      </c>
      <c r="AX3" s="89" t="s">
        <v>94</v>
      </c>
      <c r="AY3" s="89" t="s">
        <v>95</v>
      </c>
      <c r="AZ3" s="89" t="s">
        <v>96</v>
      </c>
      <c r="BA3" s="89" t="s">
        <v>97</v>
      </c>
      <c r="BB3" s="89" t="s">
        <v>98</v>
      </c>
      <c r="BC3" s="89" t="s">
        <v>99</v>
      </c>
      <c r="BD3" s="89" t="s">
        <v>100</v>
      </c>
      <c r="BE3" s="89" t="s">
        <v>101</v>
      </c>
      <c r="BF3" s="89" t="s">
        <v>102</v>
      </c>
      <c r="BG3" s="89" t="s">
        <v>103</v>
      </c>
      <c r="BH3" s="89" t="s">
        <v>104</v>
      </c>
      <c r="BI3" s="89" t="s">
        <v>105</v>
      </c>
      <c r="BJ3" s="89" t="s">
        <v>106</v>
      </c>
      <c r="BK3" s="89" t="s">
        <v>107</v>
      </c>
      <c r="BL3" s="89" t="s">
        <v>108</v>
      </c>
      <c r="BM3" s="89" t="s">
        <v>109</v>
      </c>
      <c r="BN3" s="89" t="s">
        <v>110</v>
      </c>
      <c r="BO3" s="93" t="s">
        <v>111</v>
      </c>
      <c r="BP3" s="94" t="s">
        <v>112</v>
      </c>
      <c r="BQ3" s="95" t="s">
        <v>47</v>
      </c>
      <c r="BR3" s="95" t="s">
        <v>113</v>
      </c>
      <c r="BS3" s="95" t="s">
        <v>114</v>
      </c>
      <c r="BT3" s="95" t="s">
        <v>115</v>
      </c>
      <c r="BU3" s="96" t="s">
        <v>116</v>
      </c>
      <c r="BV3" s="96" t="s">
        <v>117</v>
      </c>
      <c r="BW3" s="97" t="s">
        <v>118</v>
      </c>
      <c r="BX3" s="97" t="s">
        <v>119</v>
      </c>
      <c r="BY3" s="97" t="s">
        <v>120</v>
      </c>
      <c r="BZ3" s="98" t="s">
        <v>339</v>
      </c>
      <c r="CA3" s="99" t="s">
        <v>340</v>
      </c>
      <c r="CB3" s="99" t="s">
        <v>341</v>
      </c>
      <c r="CC3" s="99" t="s">
        <v>342</v>
      </c>
      <c r="CD3" s="99" t="s">
        <v>343</v>
      </c>
      <c r="CE3" s="99" t="s">
        <v>344</v>
      </c>
      <c r="CF3" s="99" t="s">
        <v>345</v>
      </c>
      <c r="CG3" s="97" t="s">
        <v>121</v>
      </c>
      <c r="CH3" s="97" t="s">
        <v>122</v>
      </c>
      <c r="CI3" s="97" t="s">
        <v>123</v>
      </c>
      <c r="CJ3" s="97" t="s">
        <v>124</v>
      </c>
      <c r="CK3" s="97" t="s">
        <v>125</v>
      </c>
      <c r="CL3" s="97" t="s">
        <v>126</v>
      </c>
      <c r="CM3" s="97" t="s">
        <v>127</v>
      </c>
      <c r="CN3" s="97" t="s">
        <v>128</v>
      </c>
      <c r="CO3" s="97" t="s">
        <v>129</v>
      </c>
      <c r="CP3" s="97" t="s">
        <v>130</v>
      </c>
      <c r="CQ3" s="97" t="s">
        <v>131</v>
      </c>
      <c r="CR3" s="97" t="s">
        <v>132</v>
      </c>
      <c r="CS3" s="97" t="s">
        <v>133</v>
      </c>
      <c r="CT3" s="97" t="s">
        <v>134</v>
      </c>
      <c r="CU3" s="97" t="s">
        <v>135</v>
      </c>
      <c r="CV3" s="97" t="s">
        <v>136</v>
      </c>
      <c r="CW3" s="100" t="s">
        <v>137</v>
      </c>
      <c r="CX3" s="97" t="s">
        <v>138</v>
      </c>
      <c r="CY3" s="97" t="s">
        <v>139</v>
      </c>
      <c r="CZ3" s="97" t="s">
        <v>140</v>
      </c>
      <c r="DA3" s="97" t="s">
        <v>141</v>
      </c>
      <c r="DB3" s="99" t="s">
        <v>346</v>
      </c>
      <c r="DC3" s="97" t="s">
        <v>142</v>
      </c>
      <c r="DD3" s="97" t="s">
        <v>143</v>
      </c>
      <c r="DE3" s="97" t="s">
        <v>144</v>
      </c>
      <c r="DF3" s="97" t="s">
        <v>145</v>
      </c>
      <c r="DG3" s="97" t="s">
        <v>146</v>
      </c>
      <c r="DH3" s="97" t="s">
        <v>147</v>
      </c>
      <c r="DI3" s="97" t="s">
        <v>148</v>
      </c>
      <c r="DJ3" s="97" t="s">
        <v>149</v>
      </c>
      <c r="DK3" s="97" t="s">
        <v>150</v>
      </c>
      <c r="DL3" s="97" t="s">
        <v>151</v>
      </c>
      <c r="DM3" s="97" t="s">
        <v>152</v>
      </c>
      <c r="DN3" s="97" t="s">
        <v>153</v>
      </c>
      <c r="DO3" s="101" t="s">
        <v>154</v>
      </c>
      <c r="DP3" s="101" t="s">
        <v>155</v>
      </c>
      <c r="DQ3" s="101" t="s">
        <v>156</v>
      </c>
      <c r="DR3" s="101" t="s">
        <v>157</v>
      </c>
      <c r="DS3" s="102" t="s">
        <v>347</v>
      </c>
      <c r="DT3" s="97" t="s">
        <v>158</v>
      </c>
      <c r="DU3" s="103" t="s">
        <v>159</v>
      </c>
      <c r="DV3" s="104" t="s">
        <v>160</v>
      </c>
      <c r="DW3" s="105" t="s">
        <v>161</v>
      </c>
    </row>
    <row r="4" spans="1:127" ht="15">
      <c r="A4" s="106" t="s">
        <v>239</v>
      </c>
      <c r="B4" s="107">
        <v>5501</v>
      </c>
      <c r="C4" t="s">
        <v>348</v>
      </c>
      <c r="D4" t="b">
        <v>1</v>
      </c>
      <c r="E4" s="108" t="s">
        <v>29</v>
      </c>
      <c r="F4" s="109" t="s">
        <v>29</v>
      </c>
      <c r="G4" s="109" t="b">
        <v>1</v>
      </c>
      <c r="H4" s="110"/>
      <c r="I4" s="109" t="b">
        <v>1</v>
      </c>
      <c r="J4" s="109" t="s">
        <v>29</v>
      </c>
      <c r="K4" s="109" t="b">
        <v>1</v>
      </c>
      <c r="L4" t="b">
        <v>0</v>
      </c>
      <c r="M4" s="111">
        <v>0</v>
      </c>
      <c r="N4" s="112">
        <v>58032816.68</v>
      </c>
      <c r="O4" s="113">
        <v>3057340.97</v>
      </c>
      <c r="P4" s="114">
        <v>18.981466983710355</v>
      </c>
      <c r="Q4" s="115">
        <v>1.8685230549199797E-2</v>
      </c>
      <c r="R4" s="112">
        <v>42526120.060000002</v>
      </c>
      <c r="S4" s="116">
        <v>200</v>
      </c>
      <c r="T4" s="117">
        <v>692392.25562473387</v>
      </c>
      <c r="U4" s="112">
        <v>309832.99000000005</v>
      </c>
      <c r="V4" s="112">
        <v>596219.24000000011</v>
      </c>
      <c r="W4" s="112">
        <v>342226.88000000006</v>
      </c>
      <c r="X4" s="117">
        <v>563825.35000000009</v>
      </c>
      <c r="Y4" s="118">
        <v>0</v>
      </c>
      <c r="Z4" s="112">
        <v>563825.35000000009</v>
      </c>
      <c r="AA4" s="112">
        <v>1404394.163656</v>
      </c>
      <c r="AB4" s="112">
        <v>515401.63801733975</v>
      </c>
      <c r="AC4" s="112">
        <v>28.45</v>
      </c>
      <c r="AD4" s="112">
        <v>1674932.8699999999</v>
      </c>
      <c r="AE4" s="112">
        <v>57.35</v>
      </c>
      <c r="AF4" s="112">
        <v>1674857.0499999998</v>
      </c>
      <c r="AG4" s="112">
        <v>46.92</v>
      </c>
      <c r="AH4" s="112">
        <v>0</v>
      </c>
      <c r="AI4" s="112">
        <v>0</v>
      </c>
      <c r="AJ4" s="112">
        <v>0</v>
      </c>
      <c r="AK4" s="112">
        <v>0</v>
      </c>
      <c r="AL4" s="112">
        <v>0</v>
      </c>
      <c r="AM4" s="119">
        <v>176990.61760739412</v>
      </c>
      <c r="AN4" s="120">
        <v>0</v>
      </c>
      <c r="AO4" s="121">
        <v>176990.61760739412</v>
      </c>
      <c r="AP4" s="121">
        <v>25029.741471453694</v>
      </c>
      <c r="AQ4" s="122">
        <v>202020.3590788478</v>
      </c>
      <c r="AR4" s="119">
        <v>201697.68378031414</v>
      </c>
      <c r="AS4" s="119">
        <v>201697.68378031414</v>
      </c>
      <c r="AT4" s="123">
        <v>0</v>
      </c>
      <c r="AU4" s="117">
        <v>201697.68378031414</v>
      </c>
      <c r="AV4" s="119">
        <v>0</v>
      </c>
      <c r="AW4" s="120">
        <v>0</v>
      </c>
      <c r="AX4" s="112">
        <v>184418.12435096168</v>
      </c>
      <c r="AY4" s="112">
        <v>0</v>
      </c>
      <c r="AZ4" s="112">
        <v>17279.559429352492</v>
      </c>
      <c r="BA4" s="112">
        <v>0</v>
      </c>
      <c r="BB4" s="84">
        <v>6.0299999999999999E-2</v>
      </c>
      <c r="BC4" s="84">
        <v>0</v>
      </c>
      <c r="BD4" s="84">
        <v>5.7000000000000002E-3</v>
      </c>
      <c r="BE4" s="84">
        <v>0</v>
      </c>
      <c r="BF4" s="84">
        <v>6.6000000000000003E-2</v>
      </c>
      <c r="BG4" s="84">
        <v>0</v>
      </c>
      <c r="BH4" s="112">
        <v>184357.66049100002</v>
      </c>
      <c r="BI4" s="112">
        <v>0</v>
      </c>
      <c r="BJ4" s="112">
        <v>17426.843529000002</v>
      </c>
      <c r="BK4" s="112">
        <v>0</v>
      </c>
      <c r="BL4" s="112">
        <v>201784.50402000002</v>
      </c>
      <c r="BM4" s="115">
        <v>2.4199999999999999E-2</v>
      </c>
      <c r="BN4" s="115">
        <v>2.5100000000000001E-2</v>
      </c>
      <c r="BO4" s="124">
        <v>3.4755797722605757E-3</v>
      </c>
      <c r="BP4" s="80">
        <v>46213</v>
      </c>
      <c r="BQ4" s="125">
        <v>0</v>
      </c>
      <c r="BR4" s="125"/>
      <c r="BS4" s="125"/>
      <c r="BT4" s="125"/>
      <c r="BU4" s="126">
        <v>56060671.420000002</v>
      </c>
      <c r="BV4" s="127">
        <v>3063656.4530000002</v>
      </c>
      <c r="BW4" s="114">
        <v>18.2986154877464</v>
      </c>
      <c r="BX4" s="115">
        <v>1.8663653182817909E-2</v>
      </c>
      <c r="BY4" s="128">
        <v>42526120.060000002</v>
      </c>
      <c r="BZ4" s="129">
        <v>200</v>
      </c>
      <c r="CA4" s="117">
        <v>691592.69356740429</v>
      </c>
      <c r="CB4" s="130">
        <v>309832.99000000005</v>
      </c>
      <c r="CC4" s="130">
        <v>596219.24000000011</v>
      </c>
      <c r="CD4" s="130">
        <v>342226.88000000006</v>
      </c>
      <c r="CE4" s="117">
        <v>563825.35000000009</v>
      </c>
      <c r="CF4" s="130">
        <v>0</v>
      </c>
      <c r="CG4" s="131">
        <v>563825.35000000009</v>
      </c>
      <c r="CH4" s="112">
        <v>1356668.2483640001</v>
      </c>
      <c r="CI4" s="112">
        <v>513320.15297049325</v>
      </c>
      <c r="CJ4" s="131">
        <v>28.45</v>
      </c>
      <c r="CK4" s="131">
        <v>1674932.8699999999</v>
      </c>
      <c r="CL4" s="131">
        <v>57.35</v>
      </c>
      <c r="CM4" s="131">
        <v>1674857.0499999998</v>
      </c>
      <c r="CN4" s="112">
        <v>46.919999999925494</v>
      </c>
      <c r="CO4" s="131">
        <v>0</v>
      </c>
      <c r="CP4" s="131">
        <v>0</v>
      </c>
      <c r="CQ4" s="131">
        <v>0</v>
      </c>
      <c r="CR4" s="131">
        <v>0</v>
      </c>
      <c r="CS4" s="112">
        <v>0</v>
      </c>
      <c r="CT4" s="112">
        <v>178272.54059691104</v>
      </c>
      <c r="CU4" s="132">
        <v>0</v>
      </c>
      <c r="CV4" s="112">
        <v>178272.54059691104</v>
      </c>
      <c r="CW4" s="112">
        <v>25000.837578576833</v>
      </c>
      <c r="CX4" s="133">
        <v>203273.37817548789</v>
      </c>
      <c r="CY4" s="112">
        <v>202948.70150287024</v>
      </c>
      <c r="CZ4" s="112">
        <v>202948.70150287024</v>
      </c>
      <c r="DA4" s="131">
        <v>0</v>
      </c>
      <c r="DB4" s="117">
        <v>202948.70150287024</v>
      </c>
      <c r="DC4" s="112">
        <v>0</v>
      </c>
      <c r="DD4" s="134">
        <v>0</v>
      </c>
      <c r="DE4" s="112">
        <v>185561.96664800507</v>
      </c>
      <c r="DF4" s="112">
        <v>0</v>
      </c>
      <c r="DG4" s="112">
        <v>17386.734854865193</v>
      </c>
      <c r="DH4" s="112">
        <v>0</v>
      </c>
      <c r="DI4" s="135">
        <v>6.0600000000000001E-2</v>
      </c>
      <c r="DJ4" s="135">
        <v>0</v>
      </c>
      <c r="DK4" s="135">
        <v>5.7000000000000002E-3</v>
      </c>
      <c r="DL4" s="135">
        <v>0</v>
      </c>
      <c r="DM4" s="135">
        <v>6.6299999999999998E-2</v>
      </c>
      <c r="DN4" s="135">
        <v>0</v>
      </c>
      <c r="DO4" s="112">
        <v>185657.58105180002</v>
      </c>
      <c r="DP4" s="112">
        <v>0</v>
      </c>
      <c r="DQ4" s="112">
        <v>17462.8417821</v>
      </c>
      <c r="DR4" s="112">
        <v>0</v>
      </c>
      <c r="DS4" s="136">
        <v>203120.4228339</v>
      </c>
      <c r="DT4" s="115">
        <v>2.4199999999999999E-2</v>
      </c>
      <c r="DU4" s="132">
        <v>2.5100000000000001E-2</v>
      </c>
      <c r="DV4" s="124">
        <v>3.6201618061689322E-3</v>
      </c>
      <c r="DW4" s="137">
        <v>46213</v>
      </c>
    </row>
    <row r="5" spans="1:127" ht="15">
      <c r="A5" s="106" t="s">
        <v>241</v>
      </c>
      <c r="B5" s="107">
        <v>5501</v>
      </c>
      <c r="C5" t="s">
        <v>348</v>
      </c>
      <c r="D5" t="b">
        <v>1</v>
      </c>
      <c r="E5" s="108" t="s">
        <v>224</v>
      </c>
      <c r="F5" s="109" t="s">
        <v>29</v>
      </c>
      <c r="G5" s="109" t="b">
        <v>1</v>
      </c>
      <c r="H5" s="110"/>
      <c r="I5" s="109" t="b">
        <v>1</v>
      </c>
      <c r="J5" s="109" t="s">
        <v>29</v>
      </c>
      <c r="K5" s="109" t="b">
        <v>1</v>
      </c>
      <c r="L5" s="109" t="b">
        <v>0</v>
      </c>
      <c r="M5" s="111">
        <v>0</v>
      </c>
      <c r="N5" s="112">
        <v>2850782.63</v>
      </c>
      <c r="O5" s="113">
        <v>150402.12</v>
      </c>
      <c r="P5" s="114">
        <v>18.954404565573942</v>
      </c>
      <c r="Q5" s="115">
        <v>9.1788635697156963E-4</v>
      </c>
      <c r="R5" s="112">
        <v>2247506.31</v>
      </c>
      <c r="S5" s="116">
        <v>200</v>
      </c>
      <c r="T5" s="117">
        <v>34012.821165748574</v>
      </c>
      <c r="U5" s="112">
        <v>15880.779999999999</v>
      </c>
      <c r="V5" s="112">
        <v>37632.960000000006</v>
      </c>
      <c r="W5" s="112">
        <v>23410.2</v>
      </c>
      <c r="X5" s="117">
        <v>30103.540000000005</v>
      </c>
      <c r="Y5" s="118">
        <v>0</v>
      </c>
      <c r="Z5" s="112">
        <v>30103.540000000005</v>
      </c>
      <c r="AA5" s="112">
        <v>69559.096172000005</v>
      </c>
      <c r="AB5" s="112">
        <v>25527.64247661455</v>
      </c>
      <c r="AC5" s="112">
        <v>0</v>
      </c>
      <c r="AD5" s="112">
        <v>100791.31</v>
      </c>
      <c r="AE5" s="112">
        <v>0</v>
      </c>
      <c r="AF5" s="112">
        <v>100791.26000000001</v>
      </c>
      <c r="AG5" s="112">
        <v>0.05</v>
      </c>
      <c r="AH5" s="112">
        <v>0</v>
      </c>
      <c r="AI5" s="112">
        <v>0</v>
      </c>
      <c r="AJ5" s="112">
        <v>0</v>
      </c>
      <c r="AK5" s="112">
        <v>0</v>
      </c>
      <c r="AL5" s="112">
        <v>0</v>
      </c>
      <c r="AM5" s="112">
        <v>8485.1786891340234</v>
      </c>
      <c r="AN5" s="120">
        <v>0</v>
      </c>
      <c r="AO5" s="121">
        <v>8485.1786891340234</v>
      </c>
      <c r="AP5" s="121">
        <v>1229.5517657477733</v>
      </c>
      <c r="AQ5" s="121">
        <v>9714.7304548817974</v>
      </c>
      <c r="AR5" s="112">
        <v>9699.21368437413</v>
      </c>
      <c r="AS5" s="112">
        <v>9699.21368437413</v>
      </c>
      <c r="AT5" s="123">
        <v>0</v>
      </c>
      <c r="AU5" s="117">
        <v>9699.21368437413</v>
      </c>
      <c r="AV5" s="119">
        <v>0</v>
      </c>
      <c r="AW5" s="120">
        <v>0</v>
      </c>
      <c r="AX5" s="112">
        <v>8868.2763323137224</v>
      </c>
      <c r="AY5" s="112">
        <v>0</v>
      </c>
      <c r="AZ5" s="112">
        <v>830.93735206040799</v>
      </c>
      <c r="BA5" s="112">
        <v>0</v>
      </c>
      <c r="BB5" s="84">
        <v>5.8999999999999997E-2</v>
      </c>
      <c r="BC5" s="84">
        <v>0</v>
      </c>
      <c r="BD5" s="84">
        <v>5.4999999999999997E-3</v>
      </c>
      <c r="BE5" s="84">
        <v>0</v>
      </c>
      <c r="BF5" s="84">
        <v>6.4500000000000002E-2</v>
      </c>
      <c r="BG5" s="84">
        <v>0</v>
      </c>
      <c r="BH5" s="112">
        <v>8873.7250800000002</v>
      </c>
      <c r="BI5" s="112">
        <v>0</v>
      </c>
      <c r="BJ5" s="112">
        <v>827.21165999999994</v>
      </c>
      <c r="BK5" s="112">
        <v>0</v>
      </c>
      <c r="BL5" s="112">
        <v>9700.9367399999992</v>
      </c>
      <c r="BM5" s="115">
        <v>2.4400000000000002E-2</v>
      </c>
      <c r="BN5" s="115">
        <v>2.53E-2</v>
      </c>
      <c r="BO5" s="124">
        <v>3.4022985766452951E-3</v>
      </c>
      <c r="BP5" s="80">
        <v>46213</v>
      </c>
      <c r="BQ5" s="125">
        <v>0</v>
      </c>
      <c r="BR5" s="125"/>
      <c r="BS5" s="125"/>
      <c r="BT5" s="125"/>
      <c r="BU5" s="126">
        <v>2750382.35</v>
      </c>
      <c r="BV5" s="127">
        <v>148890.04800000001</v>
      </c>
      <c r="BW5" s="114">
        <v>18.472573465756422</v>
      </c>
      <c r="BX5" s="115">
        <v>9.1565407620556281E-4</v>
      </c>
      <c r="BY5" s="128">
        <v>2247506.31</v>
      </c>
      <c r="BZ5" s="129">
        <v>200</v>
      </c>
      <c r="CA5" s="117">
        <v>33930.102683325065</v>
      </c>
      <c r="CB5" s="130">
        <v>15880.779999999999</v>
      </c>
      <c r="CC5" s="130">
        <v>37632.960000000006</v>
      </c>
      <c r="CD5" s="130">
        <v>23410.2</v>
      </c>
      <c r="CE5" s="117">
        <v>30103.540000000005</v>
      </c>
      <c r="CF5" s="130">
        <v>0</v>
      </c>
      <c r="CG5" s="131">
        <v>30103.540000000005</v>
      </c>
      <c r="CH5" s="112">
        <v>67109.329340000011</v>
      </c>
      <c r="CI5" s="112">
        <v>25392.037621649495</v>
      </c>
      <c r="CJ5" s="131">
        <v>0</v>
      </c>
      <c r="CK5" s="131">
        <v>100791.31</v>
      </c>
      <c r="CL5" s="131">
        <v>0</v>
      </c>
      <c r="CM5" s="131">
        <v>100791.26000000001</v>
      </c>
      <c r="CN5" s="112">
        <v>4.9999999988358468E-2</v>
      </c>
      <c r="CO5" s="131">
        <v>0</v>
      </c>
      <c r="CP5" s="131">
        <v>0</v>
      </c>
      <c r="CQ5" s="131">
        <v>0</v>
      </c>
      <c r="CR5" s="131">
        <v>0</v>
      </c>
      <c r="CS5" s="112">
        <v>0</v>
      </c>
      <c r="CT5" s="112">
        <v>8538.0650616755702</v>
      </c>
      <c r="CU5" s="132">
        <v>0</v>
      </c>
      <c r="CV5" s="112">
        <v>8538.0650616755702</v>
      </c>
      <c r="CW5" s="112">
        <v>1226.5615211094889</v>
      </c>
      <c r="CX5" s="133">
        <v>9764.6265827850584</v>
      </c>
      <c r="CY5" s="112">
        <v>9749.0301161119096</v>
      </c>
      <c r="CZ5" s="112">
        <v>9749.0301161119096</v>
      </c>
      <c r="DA5" s="131">
        <v>0</v>
      </c>
      <c r="DB5" s="117">
        <v>9749.0301161119096</v>
      </c>
      <c r="DC5" s="112">
        <v>0</v>
      </c>
      <c r="DD5" s="134">
        <v>0</v>
      </c>
      <c r="DE5" s="112">
        <v>8913.8249609878403</v>
      </c>
      <c r="DF5" s="112">
        <v>0</v>
      </c>
      <c r="DG5" s="112">
        <v>835.20515512407042</v>
      </c>
      <c r="DH5" s="112">
        <v>0</v>
      </c>
      <c r="DI5" s="135">
        <v>5.9900000000000002E-2</v>
      </c>
      <c r="DJ5" s="135">
        <v>0</v>
      </c>
      <c r="DK5" s="135">
        <v>5.5999999999999999E-3</v>
      </c>
      <c r="DL5" s="135">
        <v>0</v>
      </c>
      <c r="DM5" s="135">
        <v>6.5500000000000003E-2</v>
      </c>
      <c r="DN5" s="135">
        <v>0</v>
      </c>
      <c r="DO5" s="112">
        <v>8918.5138752000003</v>
      </c>
      <c r="DP5" s="112">
        <v>0</v>
      </c>
      <c r="DQ5" s="112">
        <v>833.78426880000006</v>
      </c>
      <c r="DR5" s="112">
        <v>0</v>
      </c>
      <c r="DS5" s="136">
        <v>9752.2981440000003</v>
      </c>
      <c r="DT5" s="115">
        <v>2.4400000000000002E-2</v>
      </c>
      <c r="DU5" s="132">
        <v>2.53E-2</v>
      </c>
      <c r="DV5" s="124">
        <v>3.544609030854168E-3</v>
      </c>
      <c r="DW5" s="137">
        <v>46213</v>
      </c>
    </row>
    <row r="6" spans="1:127" ht="15">
      <c r="A6" s="106" t="s">
        <v>242</v>
      </c>
      <c r="B6" s="107">
        <v>5501</v>
      </c>
      <c r="C6" t="s">
        <v>348</v>
      </c>
      <c r="D6" t="b">
        <v>1</v>
      </c>
      <c r="E6" s="108" t="s">
        <v>185</v>
      </c>
      <c r="F6" s="109" t="s">
        <v>29</v>
      </c>
      <c r="G6" s="109" t="b">
        <v>1</v>
      </c>
      <c r="H6" s="110"/>
      <c r="I6" s="109" t="b">
        <v>1</v>
      </c>
      <c r="J6" s="109" t="s">
        <v>29</v>
      </c>
      <c r="K6" s="109" t="b">
        <v>1</v>
      </c>
      <c r="L6" s="109" t="b">
        <v>0</v>
      </c>
      <c r="M6" s="111">
        <v>0</v>
      </c>
      <c r="N6" s="112">
        <v>11758603.710000001</v>
      </c>
      <c r="O6" s="113">
        <v>606781.93000000005</v>
      </c>
      <c r="P6" s="114">
        <v>19.378631974093231</v>
      </c>
      <c r="Q6" s="115">
        <v>3.7859996089720403E-3</v>
      </c>
      <c r="R6" s="112">
        <v>9102567.3699999992</v>
      </c>
      <c r="S6" s="116">
        <v>200</v>
      </c>
      <c r="T6" s="117">
        <v>140292.45195279509</v>
      </c>
      <c r="U6" s="112">
        <v>35586.929999999993</v>
      </c>
      <c r="V6" s="112">
        <v>79356.149999999994</v>
      </c>
      <c r="W6" s="112">
        <v>49090.080000000002</v>
      </c>
      <c r="X6" s="117">
        <v>65852.999999999985</v>
      </c>
      <c r="Y6" s="118">
        <v>0</v>
      </c>
      <c r="Z6" s="112">
        <v>65852.999999999985</v>
      </c>
      <c r="AA6" s="112">
        <v>155213.56897200001</v>
      </c>
      <c r="AB6" s="112">
        <v>56962.161877996194</v>
      </c>
      <c r="AC6" s="112">
        <v>-808.05000000000007</v>
      </c>
      <c r="AD6" s="112">
        <v>453363.71</v>
      </c>
      <c r="AE6" s="112">
        <v>0</v>
      </c>
      <c r="AF6" s="112">
        <v>453363.71</v>
      </c>
      <c r="AG6" s="112">
        <v>-808.05</v>
      </c>
      <c r="AH6" s="112">
        <v>0</v>
      </c>
      <c r="AI6" s="112">
        <v>0</v>
      </c>
      <c r="AJ6" s="112">
        <v>0</v>
      </c>
      <c r="AK6" s="112">
        <v>0</v>
      </c>
      <c r="AL6" s="112">
        <v>0</v>
      </c>
      <c r="AM6" s="112">
        <v>83330.29007479889</v>
      </c>
      <c r="AN6" s="120">
        <v>0</v>
      </c>
      <c r="AO6" s="121">
        <v>83330.29007479889</v>
      </c>
      <c r="AP6" s="121">
        <v>5071.5237991887225</v>
      </c>
      <c r="AQ6" s="121">
        <v>88401.813873987616</v>
      </c>
      <c r="AR6" s="112">
        <v>88260.61482943203</v>
      </c>
      <c r="AS6" s="112">
        <v>88260.61482943203</v>
      </c>
      <c r="AT6" s="123">
        <v>0</v>
      </c>
      <c r="AU6" s="117">
        <v>88260.61482943203</v>
      </c>
      <c r="AV6" s="119">
        <v>0</v>
      </c>
      <c r="AW6" s="120">
        <v>0</v>
      </c>
      <c r="AX6" s="112">
        <v>80699.275945255853</v>
      </c>
      <c r="AY6" s="112">
        <v>0</v>
      </c>
      <c r="AZ6" s="112">
        <v>7561.3388841761807</v>
      </c>
      <c r="BA6" s="112">
        <v>0</v>
      </c>
      <c r="BB6" s="84">
        <v>0.13300000000000001</v>
      </c>
      <c r="BC6" s="84">
        <v>0</v>
      </c>
      <c r="BD6" s="84">
        <v>1.2500000000000001E-2</v>
      </c>
      <c r="BE6" s="84">
        <v>0</v>
      </c>
      <c r="BF6" s="84">
        <v>0.14550000000000002</v>
      </c>
      <c r="BG6" s="84">
        <v>0</v>
      </c>
      <c r="BH6" s="112">
        <v>80701.996690000014</v>
      </c>
      <c r="BI6" s="112">
        <v>0</v>
      </c>
      <c r="BJ6" s="112">
        <v>7584.7741250000008</v>
      </c>
      <c r="BK6" s="112">
        <v>0</v>
      </c>
      <c r="BL6" s="112">
        <v>88286.770815000025</v>
      </c>
      <c r="BM6" s="115">
        <v>1.32E-2</v>
      </c>
      <c r="BN6" s="115">
        <v>1.3299999999999999E-2</v>
      </c>
      <c r="BO6" s="124">
        <v>7.5060455311009048E-3</v>
      </c>
      <c r="BP6" s="80">
        <v>46213</v>
      </c>
      <c r="BQ6" s="125">
        <v>0</v>
      </c>
      <c r="BR6" s="125"/>
      <c r="BS6" s="125"/>
      <c r="BT6" s="125"/>
      <c r="BU6" s="126">
        <v>11245543.109999999</v>
      </c>
      <c r="BV6" s="127">
        <v>602473.08799999999</v>
      </c>
      <c r="BW6" s="114">
        <v>18.665635584373188</v>
      </c>
      <c r="BX6" s="115">
        <v>3.7438530638537878E-3</v>
      </c>
      <c r="BY6" s="128">
        <v>9102567.3699999992</v>
      </c>
      <c r="BZ6" s="129">
        <v>200</v>
      </c>
      <c r="CA6" s="117">
        <v>138730.68682689106</v>
      </c>
      <c r="CB6" s="130">
        <v>35586.929999999993</v>
      </c>
      <c r="CC6" s="130">
        <v>79356.149999999994</v>
      </c>
      <c r="CD6" s="130">
        <v>49090.080000000002</v>
      </c>
      <c r="CE6" s="117">
        <v>65852.999999999985</v>
      </c>
      <c r="CF6" s="130">
        <v>0</v>
      </c>
      <c r="CG6" s="131">
        <v>65852.999999999985</v>
      </c>
      <c r="CH6" s="112">
        <v>148441.16905199998</v>
      </c>
      <c r="CI6" s="112">
        <v>56165.421205057391</v>
      </c>
      <c r="CJ6" s="131">
        <v>-808.05000000000007</v>
      </c>
      <c r="CK6" s="131">
        <v>453363.71</v>
      </c>
      <c r="CL6" s="131">
        <v>0</v>
      </c>
      <c r="CM6" s="131">
        <v>453363.71</v>
      </c>
      <c r="CN6" s="112">
        <v>-808.04999999998836</v>
      </c>
      <c r="CO6" s="131">
        <v>0</v>
      </c>
      <c r="CP6" s="131">
        <v>0</v>
      </c>
      <c r="CQ6" s="131">
        <v>0</v>
      </c>
      <c r="CR6" s="131">
        <v>0</v>
      </c>
      <c r="CS6" s="112">
        <v>0</v>
      </c>
      <c r="CT6" s="112">
        <v>82565.265621833678</v>
      </c>
      <c r="CU6" s="132">
        <v>0</v>
      </c>
      <c r="CV6" s="112">
        <v>82565.265621833678</v>
      </c>
      <c r="CW6" s="112">
        <v>5015.066528006163</v>
      </c>
      <c r="CX6" s="133">
        <v>87580.332149839844</v>
      </c>
      <c r="CY6" s="112">
        <v>87440.44520997403</v>
      </c>
      <c r="CZ6" s="112">
        <v>87440.44520997403</v>
      </c>
      <c r="DA6" s="131">
        <v>0</v>
      </c>
      <c r="DB6" s="117">
        <v>87440.44520997403</v>
      </c>
      <c r="DC6" s="112">
        <v>0</v>
      </c>
      <c r="DD6" s="134">
        <v>0</v>
      </c>
      <c r="DE6" s="112">
        <v>79949.370740420534</v>
      </c>
      <c r="DF6" s="112">
        <v>0</v>
      </c>
      <c r="DG6" s="112">
        <v>7491.0744695535013</v>
      </c>
      <c r="DH6" s="112">
        <v>0</v>
      </c>
      <c r="DI6" s="135">
        <v>0.13270000000000001</v>
      </c>
      <c r="DJ6" s="135">
        <v>0</v>
      </c>
      <c r="DK6" s="135">
        <v>1.24E-2</v>
      </c>
      <c r="DL6" s="135">
        <v>0</v>
      </c>
      <c r="DM6" s="135">
        <v>0.14510000000000001</v>
      </c>
      <c r="DN6" s="135">
        <v>0</v>
      </c>
      <c r="DO6" s="112">
        <v>79948.178777600013</v>
      </c>
      <c r="DP6" s="112">
        <v>0</v>
      </c>
      <c r="DQ6" s="112">
        <v>7470.6662911999993</v>
      </c>
      <c r="DR6" s="112">
        <v>0</v>
      </c>
      <c r="DS6" s="136">
        <v>87418.845068800001</v>
      </c>
      <c r="DT6" s="115">
        <v>1.32E-2</v>
      </c>
      <c r="DU6" s="132">
        <v>1.3299999999999999E-2</v>
      </c>
      <c r="DV6" s="124">
        <v>7.7755644484807842E-3</v>
      </c>
      <c r="DW6" s="137">
        <v>46213</v>
      </c>
    </row>
    <row r="7" spans="1:127" ht="15">
      <c r="A7" s="106" t="s">
        <v>243</v>
      </c>
      <c r="B7" s="107">
        <v>5501</v>
      </c>
      <c r="C7" t="s">
        <v>348</v>
      </c>
      <c r="D7" t="b">
        <v>1</v>
      </c>
      <c r="E7" s="108" t="s">
        <v>28</v>
      </c>
      <c r="F7" s="109" t="s">
        <v>29</v>
      </c>
      <c r="G7" s="109" t="b">
        <v>1</v>
      </c>
      <c r="H7" s="110"/>
      <c r="I7" s="109" t="b">
        <v>1</v>
      </c>
      <c r="J7" s="109" t="s">
        <v>29</v>
      </c>
      <c r="K7" s="109" t="b">
        <v>1</v>
      </c>
      <c r="L7" s="109" t="b">
        <v>0</v>
      </c>
      <c r="M7" s="111">
        <v>0</v>
      </c>
      <c r="N7" s="112">
        <v>1475283892.6900001</v>
      </c>
      <c r="O7" s="113">
        <v>75691421.659999996</v>
      </c>
      <c r="P7" s="114">
        <v>19.490767385990729</v>
      </c>
      <c r="Q7" s="115">
        <v>0.47500743953952751</v>
      </c>
      <c r="R7" s="112">
        <v>972121647.79999995</v>
      </c>
      <c r="S7" s="116">
        <v>200</v>
      </c>
      <c r="T7" s="117">
        <v>17601681.265601926</v>
      </c>
      <c r="U7" s="112">
        <v>3304282.4099999997</v>
      </c>
      <c r="V7" s="112">
        <v>4947168.2</v>
      </c>
      <c r="W7" s="112">
        <v>2652326.7000000002</v>
      </c>
      <c r="X7" s="117">
        <v>5599123.9099999992</v>
      </c>
      <c r="Y7" s="118">
        <v>0</v>
      </c>
      <c r="Z7" s="112">
        <v>5599123.9099999992</v>
      </c>
      <c r="AA7" s="112">
        <v>15490480.873245001</v>
      </c>
      <c r="AB7" s="112">
        <v>5684884.9292870928</v>
      </c>
      <c r="AC7" s="112">
        <v>-204.23000000000002</v>
      </c>
      <c r="AD7" s="112">
        <v>39264994.93</v>
      </c>
      <c r="AE7" s="112">
        <v>0</v>
      </c>
      <c r="AF7" s="112">
        <v>39261112.359999999</v>
      </c>
      <c r="AG7" s="112">
        <v>3678.34</v>
      </c>
      <c r="AH7" s="112">
        <v>0</v>
      </c>
      <c r="AI7" s="112">
        <v>0</v>
      </c>
      <c r="AJ7" s="112">
        <v>0</v>
      </c>
      <c r="AK7" s="112">
        <v>0</v>
      </c>
      <c r="AL7" s="112">
        <v>0</v>
      </c>
      <c r="AM7" s="112">
        <v>11916796.336314833</v>
      </c>
      <c r="AN7" s="120">
        <v>0</v>
      </c>
      <c r="AO7" s="121">
        <v>11916796.336314833</v>
      </c>
      <c r="AP7" s="121">
        <v>636294.71294913779</v>
      </c>
      <c r="AQ7" s="121">
        <v>12553091.049263971</v>
      </c>
      <c r="AR7" s="112">
        <v>12533040.73146278</v>
      </c>
      <c r="AS7" s="112">
        <v>12533040.73146278</v>
      </c>
      <c r="AT7" s="123">
        <v>0</v>
      </c>
      <c r="AU7" s="117">
        <v>12533040.73146278</v>
      </c>
      <c r="AV7" s="119">
        <v>0</v>
      </c>
      <c r="AW7" s="120">
        <v>0</v>
      </c>
      <c r="AX7" s="112">
        <v>11459327.746311767</v>
      </c>
      <c r="AY7" s="112">
        <v>0</v>
      </c>
      <c r="AZ7" s="112">
        <v>1073712.985151015</v>
      </c>
      <c r="BA7" s="112">
        <v>0</v>
      </c>
      <c r="BB7" s="84">
        <v>0.15140000000000001</v>
      </c>
      <c r="BC7" s="84">
        <v>0</v>
      </c>
      <c r="BD7" s="84">
        <v>1.4200000000000001E-2</v>
      </c>
      <c r="BE7" s="84">
        <v>0</v>
      </c>
      <c r="BF7" s="84">
        <v>0.1656</v>
      </c>
      <c r="BG7" s="84">
        <v>0</v>
      </c>
      <c r="BH7" s="112">
        <v>11459681.239324</v>
      </c>
      <c r="BI7" s="112">
        <v>0</v>
      </c>
      <c r="BJ7" s="112">
        <v>1074818.1875720001</v>
      </c>
      <c r="BK7" s="112">
        <v>0</v>
      </c>
      <c r="BL7" s="112">
        <v>12534499.426895998</v>
      </c>
      <c r="BM7" s="115">
        <v>1.0500000000000001E-2</v>
      </c>
      <c r="BN7" s="115">
        <v>1.0500000000000001E-2</v>
      </c>
      <c r="BO7" s="124">
        <v>8.4953416719071688E-3</v>
      </c>
      <c r="BP7" s="80">
        <v>46213</v>
      </c>
      <c r="BQ7" s="125">
        <v>0</v>
      </c>
      <c r="BR7" s="125"/>
      <c r="BS7" s="125"/>
      <c r="BT7" s="125"/>
      <c r="BU7" s="126">
        <v>1432377180.4100001</v>
      </c>
      <c r="BV7" s="127">
        <v>76410916.527999997</v>
      </c>
      <c r="BW7" s="114">
        <v>18.745713904440869</v>
      </c>
      <c r="BX7" s="115">
        <v>0.47686533616180576</v>
      </c>
      <c r="BY7" s="128">
        <v>972121647.79999995</v>
      </c>
      <c r="BZ7" s="129">
        <v>200</v>
      </c>
      <c r="CA7" s="117">
        <v>17670526.722425681</v>
      </c>
      <c r="CB7" s="130">
        <v>3304282.4099999997</v>
      </c>
      <c r="CC7" s="130">
        <v>4947168.2</v>
      </c>
      <c r="CD7" s="130">
        <v>2652326.7000000002</v>
      </c>
      <c r="CE7" s="117">
        <v>5599123.9099999992</v>
      </c>
      <c r="CF7" s="130">
        <v>0</v>
      </c>
      <c r="CG7" s="131">
        <v>5599123.9099999992</v>
      </c>
      <c r="CH7" s="112">
        <v>15039960.394305002</v>
      </c>
      <c r="CI7" s="112">
        <v>5690643.0732676871</v>
      </c>
      <c r="CJ7" s="131">
        <v>-204.23000000000002</v>
      </c>
      <c r="CK7" s="131">
        <v>39264994.93</v>
      </c>
      <c r="CL7" s="131">
        <v>0</v>
      </c>
      <c r="CM7" s="131">
        <v>39261112.359999999</v>
      </c>
      <c r="CN7" s="112">
        <v>3678.3400000035763</v>
      </c>
      <c r="CO7" s="131">
        <v>0</v>
      </c>
      <c r="CP7" s="131">
        <v>0</v>
      </c>
      <c r="CQ7" s="131">
        <v>0</v>
      </c>
      <c r="CR7" s="131">
        <v>0</v>
      </c>
      <c r="CS7" s="112">
        <v>0</v>
      </c>
      <c r="CT7" s="112">
        <v>11979883.649157993</v>
      </c>
      <c r="CU7" s="132">
        <v>0</v>
      </c>
      <c r="CV7" s="112">
        <v>11979883.649157993</v>
      </c>
      <c r="CW7" s="112">
        <v>638783.45249205467</v>
      </c>
      <c r="CX7" s="133">
        <v>12618667.101650048</v>
      </c>
      <c r="CY7" s="112">
        <v>12598512.043057494</v>
      </c>
      <c r="CZ7" s="112">
        <v>12598512.043057494</v>
      </c>
      <c r="DA7" s="131">
        <v>0</v>
      </c>
      <c r="DB7" s="117">
        <v>12598512.043057494</v>
      </c>
      <c r="DC7" s="112">
        <v>0</v>
      </c>
      <c r="DD7" s="134">
        <v>0</v>
      </c>
      <c r="DE7" s="112">
        <v>11519190.092060097</v>
      </c>
      <c r="DF7" s="112">
        <v>0</v>
      </c>
      <c r="DG7" s="112">
        <v>1079321.9509973987</v>
      </c>
      <c r="DH7" s="112">
        <v>0</v>
      </c>
      <c r="DI7" s="135">
        <v>0.15079999999999999</v>
      </c>
      <c r="DJ7" s="135">
        <v>0</v>
      </c>
      <c r="DK7" s="135">
        <v>1.41E-2</v>
      </c>
      <c r="DL7" s="135">
        <v>0</v>
      </c>
      <c r="DM7" s="135">
        <v>0.16489999999999999</v>
      </c>
      <c r="DN7" s="135">
        <v>0</v>
      </c>
      <c r="DO7" s="112">
        <v>11522766.212422399</v>
      </c>
      <c r="DP7" s="112">
        <v>0</v>
      </c>
      <c r="DQ7" s="112">
        <v>1077393.9230447998</v>
      </c>
      <c r="DR7" s="112">
        <v>0</v>
      </c>
      <c r="DS7" s="136">
        <v>12600160.1354672</v>
      </c>
      <c r="DT7" s="115">
        <v>1.0500000000000001E-2</v>
      </c>
      <c r="DU7" s="132">
        <v>1.0500000000000001E-2</v>
      </c>
      <c r="DV7" s="124">
        <v>8.7955269152300564E-3</v>
      </c>
      <c r="DW7" s="137">
        <v>46213</v>
      </c>
    </row>
    <row r="8" spans="1:127" ht="15">
      <c r="A8" s="106" t="s">
        <v>244</v>
      </c>
      <c r="B8" s="107">
        <v>5501</v>
      </c>
      <c r="C8" t="s">
        <v>348</v>
      </c>
      <c r="D8" t="b">
        <v>1</v>
      </c>
      <c r="E8" s="108" t="s">
        <v>196</v>
      </c>
      <c r="F8" s="109" t="s">
        <v>29</v>
      </c>
      <c r="G8" s="109" t="b">
        <v>1</v>
      </c>
      <c r="H8" s="110"/>
      <c r="I8" s="109" t="b">
        <v>1</v>
      </c>
      <c r="J8" s="109" t="s">
        <v>29</v>
      </c>
      <c r="K8" s="109" t="b">
        <v>1</v>
      </c>
      <c r="L8" s="109" t="b">
        <v>0</v>
      </c>
      <c r="M8" s="111">
        <v>0</v>
      </c>
      <c r="N8" s="112">
        <v>155292230.09999999</v>
      </c>
      <c r="O8" s="113">
        <v>8001059.9699999997</v>
      </c>
      <c r="P8" s="114">
        <v>19.408957148461418</v>
      </c>
      <c r="Q8" s="115">
        <v>5.0000521910181464E-2</v>
      </c>
      <c r="R8" s="112">
        <v>119504665.83</v>
      </c>
      <c r="S8" s="116">
        <v>200</v>
      </c>
      <c r="T8" s="117">
        <v>1852798.8753816627</v>
      </c>
      <c r="U8" s="112">
        <v>0</v>
      </c>
      <c r="V8" s="112">
        <v>215.91000000000003</v>
      </c>
      <c r="W8" s="112">
        <v>92.72999999999999</v>
      </c>
      <c r="X8" s="117">
        <v>123.18000000000004</v>
      </c>
      <c r="Y8" s="118">
        <v>0</v>
      </c>
      <c r="Z8" s="112">
        <v>123.18000000000004</v>
      </c>
      <c r="AA8" s="112">
        <v>0</v>
      </c>
      <c r="AB8" s="112">
        <v>0</v>
      </c>
      <c r="AC8" s="112">
        <v>3.15</v>
      </c>
      <c r="AD8" s="112">
        <v>5354540.46</v>
      </c>
      <c r="AE8" s="112">
        <v>0</v>
      </c>
      <c r="AF8" s="112">
        <v>5354516.42</v>
      </c>
      <c r="AG8" s="112">
        <v>27.19</v>
      </c>
      <c r="AH8" s="112">
        <v>0</v>
      </c>
      <c r="AI8" s="112">
        <v>0</v>
      </c>
      <c r="AJ8" s="112">
        <v>0</v>
      </c>
      <c r="AK8" s="112">
        <v>0</v>
      </c>
      <c r="AL8" s="112">
        <v>0</v>
      </c>
      <c r="AM8" s="112">
        <v>1852798.8753816627</v>
      </c>
      <c r="AN8" s="120">
        <v>0</v>
      </c>
      <c r="AO8" s="121">
        <v>1852798.8753816627</v>
      </c>
      <c r="AP8" s="121">
        <v>66978.040948132373</v>
      </c>
      <c r="AQ8" s="121">
        <v>1919776.916329795</v>
      </c>
      <c r="AR8" s="112">
        <v>1916710.5689952027</v>
      </c>
      <c r="AS8" s="112">
        <v>1916710.5689952027</v>
      </c>
      <c r="AT8" s="123">
        <v>0</v>
      </c>
      <c r="AU8" s="117">
        <v>1916710.5689952027</v>
      </c>
      <c r="AV8" s="119">
        <v>0</v>
      </c>
      <c r="AW8" s="120">
        <v>0</v>
      </c>
      <c r="AX8" s="112">
        <v>1752504.8450370918</v>
      </c>
      <c r="AY8" s="112">
        <v>0</v>
      </c>
      <c r="AZ8" s="112">
        <v>164205.72395811105</v>
      </c>
      <c r="BA8" s="112">
        <v>0</v>
      </c>
      <c r="BB8" s="84">
        <v>0.219</v>
      </c>
      <c r="BC8" s="84">
        <v>0</v>
      </c>
      <c r="BD8" s="84">
        <v>2.0500000000000001E-2</v>
      </c>
      <c r="BE8" s="84">
        <v>0</v>
      </c>
      <c r="BF8" s="84">
        <v>0.23949999999999999</v>
      </c>
      <c r="BG8" s="84">
        <v>0</v>
      </c>
      <c r="BH8" s="112">
        <v>1752232.1334299999</v>
      </c>
      <c r="BI8" s="112">
        <v>0</v>
      </c>
      <c r="BJ8" s="112">
        <v>164021.72938500001</v>
      </c>
      <c r="BK8" s="112">
        <v>0</v>
      </c>
      <c r="BL8" s="112">
        <v>1916253.8628149999</v>
      </c>
      <c r="BM8" s="115">
        <v>0</v>
      </c>
      <c r="BN8" s="115">
        <v>0</v>
      </c>
      <c r="BO8" s="124">
        <v>1.2342604441709301E-2</v>
      </c>
      <c r="BP8" s="80">
        <v>46213</v>
      </c>
      <c r="BQ8" s="125">
        <v>0</v>
      </c>
      <c r="BR8" s="125"/>
      <c r="BS8" s="125"/>
      <c r="BT8" s="125"/>
      <c r="BU8" s="126">
        <v>149573624.36000001</v>
      </c>
      <c r="BV8" s="127">
        <v>7998901.8890000004</v>
      </c>
      <c r="BW8" s="114">
        <v>18.699269779229567</v>
      </c>
      <c r="BX8" s="115">
        <v>4.9795876139938751E-2</v>
      </c>
      <c r="BY8" s="128">
        <v>119504665.83</v>
      </c>
      <c r="BZ8" s="129">
        <v>200</v>
      </c>
      <c r="CA8" s="117">
        <v>1845215.6054782318</v>
      </c>
      <c r="CB8" s="130">
        <v>0</v>
      </c>
      <c r="CC8" s="130">
        <v>215.91000000000003</v>
      </c>
      <c r="CD8" s="130">
        <v>92.72999999999999</v>
      </c>
      <c r="CE8" s="117">
        <v>123.18000000000004</v>
      </c>
      <c r="CF8" s="130">
        <v>0</v>
      </c>
      <c r="CG8" s="131">
        <v>123.18000000000004</v>
      </c>
      <c r="CH8" s="112">
        <v>0</v>
      </c>
      <c r="CI8" s="112">
        <v>0</v>
      </c>
      <c r="CJ8" s="131">
        <v>3.15</v>
      </c>
      <c r="CK8" s="131">
        <v>5354540.46</v>
      </c>
      <c r="CL8" s="131">
        <v>0</v>
      </c>
      <c r="CM8" s="131">
        <v>5354516.42</v>
      </c>
      <c r="CN8" s="112">
        <v>27.190000000409782</v>
      </c>
      <c r="CO8" s="131">
        <v>0</v>
      </c>
      <c r="CP8" s="131">
        <v>0</v>
      </c>
      <c r="CQ8" s="131">
        <v>0</v>
      </c>
      <c r="CR8" s="131">
        <v>0</v>
      </c>
      <c r="CS8" s="112">
        <v>0</v>
      </c>
      <c r="CT8" s="112">
        <v>1845215.6054782318</v>
      </c>
      <c r="CU8" s="132">
        <v>0</v>
      </c>
      <c r="CV8" s="112">
        <v>1845215.6054782318</v>
      </c>
      <c r="CW8" s="112">
        <v>66703.90835400064</v>
      </c>
      <c r="CX8" s="133">
        <v>1911919.5138322324</v>
      </c>
      <c r="CY8" s="112">
        <v>1908865.7166668808</v>
      </c>
      <c r="CZ8" s="112">
        <v>1908865.7166668808</v>
      </c>
      <c r="DA8" s="131">
        <v>0</v>
      </c>
      <c r="DB8" s="117">
        <v>1908865.7166668808</v>
      </c>
      <c r="DC8" s="112">
        <v>0</v>
      </c>
      <c r="DD8" s="134">
        <v>0</v>
      </c>
      <c r="DE8" s="112">
        <v>1745332.0658306873</v>
      </c>
      <c r="DF8" s="112">
        <v>0</v>
      </c>
      <c r="DG8" s="112">
        <v>163533.6508361937</v>
      </c>
      <c r="DH8" s="112">
        <v>0</v>
      </c>
      <c r="DI8" s="135">
        <v>0.21820000000000001</v>
      </c>
      <c r="DJ8" s="135">
        <v>0</v>
      </c>
      <c r="DK8" s="135">
        <v>2.0400000000000001E-2</v>
      </c>
      <c r="DL8" s="135">
        <v>0</v>
      </c>
      <c r="DM8" s="135">
        <v>0.23860000000000001</v>
      </c>
      <c r="DN8" s="135">
        <v>0</v>
      </c>
      <c r="DO8" s="112">
        <v>1745360.3921798002</v>
      </c>
      <c r="DP8" s="112">
        <v>0</v>
      </c>
      <c r="DQ8" s="112">
        <v>163177.59853560003</v>
      </c>
      <c r="DR8" s="112">
        <v>0</v>
      </c>
      <c r="DS8" s="136">
        <v>1908537.9907154001</v>
      </c>
      <c r="DT8" s="115">
        <v>0</v>
      </c>
      <c r="DU8" s="132">
        <v>0</v>
      </c>
      <c r="DV8" s="124">
        <v>1.2762047619255005E-2</v>
      </c>
      <c r="DW8" s="137">
        <v>46213</v>
      </c>
    </row>
    <row r="9" spans="1:127" ht="15">
      <c r="A9" s="106" t="s">
        <v>297</v>
      </c>
      <c r="B9" s="107">
        <v>5501</v>
      </c>
      <c r="C9" t="s">
        <v>348</v>
      </c>
      <c r="D9" t="b">
        <v>1</v>
      </c>
      <c r="E9" s="108" t="s">
        <v>294</v>
      </c>
      <c r="F9" s="109" t="s">
        <v>29</v>
      </c>
      <c r="G9" s="109" t="b">
        <v>1</v>
      </c>
      <c r="H9" s="110"/>
      <c r="I9" s="109" t="b">
        <v>1</v>
      </c>
      <c r="J9" s="109" t="s">
        <v>29</v>
      </c>
      <c r="K9" s="109" t="b">
        <v>1</v>
      </c>
      <c r="L9" s="109" t="b">
        <v>0</v>
      </c>
      <c r="M9" s="111">
        <v>0</v>
      </c>
      <c r="N9" s="112">
        <v>3623584.91</v>
      </c>
      <c r="O9" s="113">
        <v>169998.76</v>
      </c>
      <c r="P9" s="114">
        <v>21.315360829690757</v>
      </c>
      <c r="Q9" s="115">
        <v>1.1667108944805986E-3</v>
      </c>
      <c r="R9" s="112">
        <v>2700667.04</v>
      </c>
      <c r="S9" s="116">
        <v>200</v>
      </c>
      <c r="T9" s="117">
        <v>43233.161387241635</v>
      </c>
      <c r="U9" s="112">
        <v>17488.379999999997</v>
      </c>
      <c r="V9" s="112">
        <v>33490.779999999992</v>
      </c>
      <c r="W9" s="112">
        <v>19379.840000000004</v>
      </c>
      <c r="X9" s="117">
        <v>31599.319999999985</v>
      </c>
      <c r="Y9" s="118">
        <v>0</v>
      </c>
      <c r="Z9" s="112">
        <v>31599.319999999985</v>
      </c>
      <c r="AA9" s="112">
        <v>77544.717074</v>
      </c>
      <c r="AB9" s="112">
        <v>28458.30268582662</v>
      </c>
      <c r="AC9" s="112">
        <v>0</v>
      </c>
      <c r="AD9" s="112">
        <v>122662.12</v>
      </c>
      <c r="AE9" s="112">
        <v>0</v>
      </c>
      <c r="AF9" s="112">
        <v>122662.06999999999</v>
      </c>
      <c r="AG9" s="112">
        <v>0.05</v>
      </c>
      <c r="AH9" s="112">
        <v>0</v>
      </c>
      <c r="AI9" s="112">
        <v>0</v>
      </c>
      <c r="AJ9" s="112">
        <v>0</v>
      </c>
      <c r="AK9" s="112">
        <v>0</v>
      </c>
      <c r="AL9" s="112">
        <v>0</v>
      </c>
      <c r="AM9" s="112">
        <v>14774.858701415014</v>
      </c>
      <c r="AN9" s="120">
        <v>0</v>
      </c>
      <c r="AO9" s="121">
        <v>14774.858701415014</v>
      </c>
      <c r="AP9" s="121">
        <v>1562.8638878115678</v>
      </c>
      <c r="AQ9" s="121">
        <v>16337.722589226581</v>
      </c>
      <c r="AR9" s="112">
        <v>16311.627300920607</v>
      </c>
      <c r="AS9" s="112">
        <v>16311.627300920607</v>
      </c>
      <c r="AT9" s="123">
        <v>0</v>
      </c>
      <c r="AU9" s="117">
        <v>16311.627300920607</v>
      </c>
      <c r="AV9" s="119">
        <v>0</v>
      </c>
      <c r="AW9" s="120">
        <v>0</v>
      </c>
      <c r="AX9" s="112">
        <v>14914.200577653419</v>
      </c>
      <c r="AY9" s="112">
        <v>0</v>
      </c>
      <c r="AZ9" s="112">
        <v>1397.4267232671898</v>
      </c>
      <c r="BA9" s="112">
        <v>0</v>
      </c>
      <c r="BB9" s="84">
        <v>8.77E-2</v>
      </c>
      <c r="BC9" s="84">
        <v>0</v>
      </c>
      <c r="BD9" s="84">
        <v>8.2000000000000007E-3</v>
      </c>
      <c r="BE9" s="84">
        <v>0</v>
      </c>
      <c r="BF9" s="84">
        <v>9.5899999999999999E-2</v>
      </c>
      <c r="BG9" s="84">
        <v>0</v>
      </c>
      <c r="BH9" s="112">
        <v>14908.891252000001</v>
      </c>
      <c r="BI9" s="112">
        <v>0</v>
      </c>
      <c r="BJ9" s="112">
        <v>1393.9898320000002</v>
      </c>
      <c r="BK9" s="112">
        <v>0</v>
      </c>
      <c r="BL9" s="112">
        <v>16302.881084000001</v>
      </c>
      <c r="BM9" s="115">
        <v>2.1399999999999999E-2</v>
      </c>
      <c r="BN9" s="115">
        <v>2.12E-2</v>
      </c>
      <c r="BO9" s="124">
        <v>4.5015165108744769E-3</v>
      </c>
      <c r="BP9" s="80">
        <v>46213</v>
      </c>
      <c r="BQ9" s="125">
        <v>0</v>
      </c>
      <c r="BR9" s="125"/>
      <c r="BS9" s="125"/>
      <c r="BT9" s="125"/>
      <c r="BU9" s="126">
        <v>3490553.21</v>
      </c>
      <c r="BV9" s="127">
        <v>170001.533</v>
      </c>
      <c r="BW9" s="114">
        <v>20.532480786511496</v>
      </c>
      <c r="BX9" s="115">
        <v>1.1620708935064653E-3</v>
      </c>
      <c r="BY9" s="128">
        <v>2700667.04</v>
      </c>
      <c r="BZ9" s="129">
        <v>200</v>
      </c>
      <c r="CA9" s="117">
        <v>43061.223410232371</v>
      </c>
      <c r="CB9" s="130">
        <v>17488.379999999997</v>
      </c>
      <c r="CC9" s="130">
        <v>33490.779999999992</v>
      </c>
      <c r="CD9" s="130">
        <v>19379.840000000004</v>
      </c>
      <c r="CE9" s="117">
        <v>31599.319999999985</v>
      </c>
      <c r="CF9" s="130">
        <v>0</v>
      </c>
      <c r="CG9" s="131">
        <v>31599.319999999985</v>
      </c>
      <c r="CH9" s="112">
        <v>74697.838693999991</v>
      </c>
      <c r="CI9" s="112">
        <v>28263.288413514536</v>
      </c>
      <c r="CJ9" s="131">
        <v>0</v>
      </c>
      <c r="CK9" s="131">
        <v>122662.12</v>
      </c>
      <c r="CL9" s="131">
        <v>0</v>
      </c>
      <c r="CM9" s="131">
        <v>122662.06999999999</v>
      </c>
      <c r="CN9" s="112">
        <v>5.0000000002910383E-2</v>
      </c>
      <c r="CO9" s="131">
        <v>0</v>
      </c>
      <c r="CP9" s="131">
        <v>0</v>
      </c>
      <c r="CQ9" s="131">
        <v>0</v>
      </c>
      <c r="CR9" s="131">
        <v>0</v>
      </c>
      <c r="CS9" s="112">
        <v>0</v>
      </c>
      <c r="CT9" s="112">
        <v>14797.934996717835</v>
      </c>
      <c r="CU9" s="132">
        <v>0</v>
      </c>
      <c r="CV9" s="112">
        <v>14797.934996717835</v>
      </c>
      <c r="CW9" s="112">
        <v>1556.6483891853106</v>
      </c>
      <c r="CX9" s="133">
        <v>16354.583385903146</v>
      </c>
      <c r="CY9" s="112">
        <v>16328.461166833225</v>
      </c>
      <c r="CZ9" s="112">
        <v>16328.461166833225</v>
      </c>
      <c r="DA9" s="131">
        <v>0</v>
      </c>
      <c r="DB9" s="117">
        <v>16328.461166833225</v>
      </c>
      <c r="DC9" s="112">
        <v>0</v>
      </c>
      <c r="DD9" s="134">
        <v>0</v>
      </c>
      <c r="DE9" s="112">
        <v>14929.592276353153</v>
      </c>
      <c r="DF9" s="112">
        <v>0</v>
      </c>
      <c r="DG9" s="112">
        <v>1398.8688904800749</v>
      </c>
      <c r="DH9" s="112">
        <v>0</v>
      </c>
      <c r="DI9" s="135">
        <v>8.7800000000000003E-2</v>
      </c>
      <c r="DJ9" s="135">
        <v>0</v>
      </c>
      <c r="DK9" s="135">
        <v>8.2000000000000007E-3</v>
      </c>
      <c r="DL9" s="135">
        <v>0</v>
      </c>
      <c r="DM9" s="135">
        <v>9.6000000000000002E-2</v>
      </c>
      <c r="DN9" s="135">
        <v>0</v>
      </c>
      <c r="DO9" s="112">
        <v>14926.1345974</v>
      </c>
      <c r="DP9" s="112">
        <v>0</v>
      </c>
      <c r="DQ9" s="112">
        <v>1394.0125706000001</v>
      </c>
      <c r="DR9" s="112">
        <v>0</v>
      </c>
      <c r="DS9" s="136">
        <v>16320.147168</v>
      </c>
      <c r="DT9" s="115">
        <v>2.1399999999999999E-2</v>
      </c>
      <c r="DU9" s="132">
        <v>2.12E-2</v>
      </c>
      <c r="DV9" s="124">
        <v>4.6779006605755843E-3</v>
      </c>
      <c r="DW9" s="137">
        <v>46213</v>
      </c>
    </row>
    <row r="10" spans="1:127" ht="15">
      <c r="A10" s="106" t="s">
        <v>245</v>
      </c>
      <c r="B10" s="106">
        <v>5501</v>
      </c>
      <c r="C10" t="s">
        <v>348</v>
      </c>
      <c r="D10" t="b">
        <v>1</v>
      </c>
      <c r="E10" s="138" t="s">
        <v>201</v>
      </c>
      <c r="F10" s="109" t="s">
        <v>29</v>
      </c>
      <c r="G10" s="109" t="b">
        <v>1</v>
      </c>
      <c r="H10" s="110"/>
      <c r="I10" s="109" t="b">
        <v>1</v>
      </c>
      <c r="J10" s="109" t="s">
        <v>29</v>
      </c>
      <c r="K10" s="109" t="b">
        <v>1</v>
      </c>
      <c r="L10" s="109" t="b">
        <v>0</v>
      </c>
      <c r="M10" s="111">
        <v>0</v>
      </c>
      <c r="N10" s="139">
        <v>5548362.9299999997</v>
      </c>
      <c r="O10" s="140">
        <v>282030.94</v>
      </c>
      <c r="P10" s="135">
        <v>19.672887414409214</v>
      </c>
      <c r="Q10" s="141">
        <v>1.7864450917374237E-3</v>
      </c>
      <c r="R10" s="139">
        <v>3964226.15</v>
      </c>
      <c r="S10" s="142">
        <v>200</v>
      </c>
      <c r="T10" s="143">
        <v>66197.778152155632</v>
      </c>
      <c r="U10" s="139">
        <v>13795.340000000002</v>
      </c>
      <c r="V10" s="139">
        <v>20897.879999999997</v>
      </c>
      <c r="W10" s="139">
        <v>11443.81</v>
      </c>
      <c r="X10" s="143">
        <v>23249.410000000003</v>
      </c>
      <c r="Y10" s="118">
        <v>0</v>
      </c>
      <c r="Z10" s="139">
        <v>23249.410000000003</v>
      </c>
      <c r="AA10" s="139">
        <v>59367.483350999995</v>
      </c>
      <c r="AB10" s="139">
        <v>21787.400543176431</v>
      </c>
      <c r="AC10" s="139">
        <v>0</v>
      </c>
      <c r="AD10" s="139">
        <v>138962.02000000002</v>
      </c>
      <c r="AE10" s="139">
        <v>0</v>
      </c>
      <c r="AF10" s="139">
        <v>138962.01</v>
      </c>
      <c r="AG10" s="139">
        <v>0.01</v>
      </c>
      <c r="AH10" s="139">
        <v>0</v>
      </c>
      <c r="AI10" s="139">
        <v>0</v>
      </c>
      <c r="AJ10" s="139">
        <v>0</v>
      </c>
      <c r="AK10" s="139">
        <v>0</v>
      </c>
      <c r="AL10" s="139">
        <v>0</v>
      </c>
      <c r="AM10" s="139">
        <v>44410.377608979201</v>
      </c>
      <c r="AN10" s="120">
        <v>0</v>
      </c>
      <c r="AO10" s="144">
        <v>44410.377608979201</v>
      </c>
      <c r="AP10" s="144">
        <v>2393.0268712178131</v>
      </c>
      <c r="AQ10" s="144">
        <v>46803.404480197016</v>
      </c>
      <c r="AR10" s="139">
        <v>46728.648140876059</v>
      </c>
      <c r="AS10" s="139">
        <v>46728.648140876059</v>
      </c>
      <c r="AT10" s="123">
        <v>0</v>
      </c>
      <c r="AU10" s="143">
        <v>46728.648140876059</v>
      </c>
      <c r="AV10" s="145">
        <v>0</v>
      </c>
      <c r="AW10" s="120">
        <v>0</v>
      </c>
      <c r="AX10" s="139">
        <v>42725.377317582766</v>
      </c>
      <c r="AY10" s="139">
        <v>0</v>
      </c>
      <c r="AZ10" s="139">
        <v>4003.2708232932991</v>
      </c>
      <c r="BA10" s="139">
        <v>0</v>
      </c>
      <c r="BB10" s="84">
        <v>0.1515</v>
      </c>
      <c r="BC10" s="84">
        <v>0</v>
      </c>
      <c r="BD10" s="84">
        <v>1.4200000000000001E-2</v>
      </c>
      <c r="BE10" s="84">
        <v>0</v>
      </c>
      <c r="BF10" s="84">
        <v>0.16569999999999999</v>
      </c>
      <c r="BG10" s="84">
        <v>0</v>
      </c>
      <c r="BH10" s="139">
        <v>42727.687409999999</v>
      </c>
      <c r="BI10" s="139">
        <v>0</v>
      </c>
      <c r="BJ10" s="139">
        <v>4004.8393480000004</v>
      </c>
      <c r="BK10" s="139">
        <v>0</v>
      </c>
      <c r="BL10" s="139">
        <v>46732.526758</v>
      </c>
      <c r="BM10" s="146">
        <v>1.0699999999999999E-2</v>
      </c>
      <c r="BN10" s="141">
        <v>1.0699999999999999E-2</v>
      </c>
      <c r="BO10" s="124">
        <v>8.4220604762918899E-3</v>
      </c>
      <c r="BP10" s="80">
        <v>46213</v>
      </c>
      <c r="BQ10" s="125">
        <v>0</v>
      </c>
      <c r="BR10" s="125"/>
      <c r="BS10" s="125"/>
      <c r="BT10" s="125"/>
      <c r="BU10" s="126">
        <v>5366073.08</v>
      </c>
      <c r="BV10" s="127">
        <v>283095.80800000002</v>
      </c>
      <c r="BW10" s="114">
        <v>18.954971880049879</v>
      </c>
      <c r="BX10" s="115">
        <v>1.7864667757626278E-3</v>
      </c>
      <c r="BY10" s="128">
        <v>3964226.15</v>
      </c>
      <c r="BZ10" s="129">
        <v>200</v>
      </c>
      <c r="CA10" s="117">
        <v>66198.581666518628</v>
      </c>
      <c r="CB10" s="130">
        <v>13795.340000000002</v>
      </c>
      <c r="CC10" s="130">
        <v>20897.879999999997</v>
      </c>
      <c r="CD10" s="130">
        <v>11443.81</v>
      </c>
      <c r="CE10" s="117">
        <v>23249.410000000003</v>
      </c>
      <c r="CF10" s="130">
        <v>0</v>
      </c>
      <c r="CG10" s="131">
        <v>23249.410000000003</v>
      </c>
      <c r="CH10" s="112">
        <v>57416.981955999996</v>
      </c>
      <c r="CI10" s="112">
        <v>21724.761375007984</v>
      </c>
      <c r="CJ10" s="131">
        <v>0</v>
      </c>
      <c r="CK10" s="131">
        <v>138962.02000000002</v>
      </c>
      <c r="CL10" s="131">
        <v>0</v>
      </c>
      <c r="CM10" s="131">
        <v>138962.01</v>
      </c>
      <c r="CN10" s="112">
        <v>1.0000000009313226E-2</v>
      </c>
      <c r="CO10" s="131">
        <v>0</v>
      </c>
      <c r="CP10" s="131">
        <v>0</v>
      </c>
      <c r="CQ10" s="131">
        <v>0</v>
      </c>
      <c r="CR10" s="131">
        <v>0</v>
      </c>
      <c r="CS10" s="112">
        <v>0</v>
      </c>
      <c r="CT10" s="112">
        <v>44473.820291510645</v>
      </c>
      <c r="CU10" s="132">
        <v>0</v>
      </c>
      <c r="CV10" s="112">
        <v>44473.820291510645</v>
      </c>
      <c r="CW10" s="112">
        <v>2393.055917985178</v>
      </c>
      <c r="CX10" s="133">
        <v>46866.876209495822</v>
      </c>
      <c r="CY10" s="112">
        <v>46792.018490495626</v>
      </c>
      <c r="CZ10" s="112">
        <v>46792.018490495626</v>
      </c>
      <c r="DA10" s="131">
        <v>0</v>
      </c>
      <c r="DB10" s="117">
        <v>46792.018490495626</v>
      </c>
      <c r="DC10" s="112">
        <v>0</v>
      </c>
      <c r="DD10" s="134">
        <v>0</v>
      </c>
      <c r="DE10" s="112">
        <v>42783.318692006447</v>
      </c>
      <c r="DF10" s="112">
        <v>0</v>
      </c>
      <c r="DG10" s="112">
        <v>4008.6997984891809</v>
      </c>
      <c r="DH10" s="112">
        <v>0</v>
      </c>
      <c r="DI10" s="135">
        <v>0.15110000000000001</v>
      </c>
      <c r="DJ10" s="135">
        <v>0</v>
      </c>
      <c r="DK10" s="135">
        <v>1.4200000000000001E-2</v>
      </c>
      <c r="DL10" s="135">
        <v>0</v>
      </c>
      <c r="DM10" s="135">
        <v>0.1653</v>
      </c>
      <c r="DN10" s="135">
        <v>0</v>
      </c>
      <c r="DO10" s="112">
        <v>42775.776588800007</v>
      </c>
      <c r="DP10" s="112">
        <v>0</v>
      </c>
      <c r="DQ10" s="112">
        <v>4019.9604736000006</v>
      </c>
      <c r="DR10" s="112">
        <v>0</v>
      </c>
      <c r="DS10" s="136">
        <v>46795.737062400003</v>
      </c>
      <c r="DT10" s="115">
        <v>1.0699999999999999E-2</v>
      </c>
      <c r="DU10" s="132">
        <v>1.0699999999999999E-2</v>
      </c>
      <c r="DV10" s="124">
        <v>8.7199741399152965E-3</v>
      </c>
      <c r="DW10" s="137">
        <v>46213</v>
      </c>
    </row>
    <row r="11" spans="1:127" ht="15">
      <c r="A11" s="106" t="s">
        <v>246</v>
      </c>
      <c r="B11" s="107">
        <v>5501</v>
      </c>
      <c r="C11" t="s">
        <v>348</v>
      </c>
      <c r="D11" t="b">
        <v>1</v>
      </c>
      <c r="E11" s="108" t="s">
        <v>32</v>
      </c>
      <c r="F11" s="109" t="s">
        <v>29</v>
      </c>
      <c r="G11" s="109" t="b">
        <v>1</v>
      </c>
      <c r="H11" s="110"/>
      <c r="I11" s="109" t="b">
        <v>1</v>
      </c>
      <c r="J11" s="109" t="s">
        <v>29</v>
      </c>
      <c r="K11" s="109" t="b">
        <v>1</v>
      </c>
      <c r="L11" s="109" t="b">
        <v>0</v>
      </c>
      <c r="M11" s="111">
        <v>0</v>
      </c>
      <c r="N11" s="112">
        <v>80782713.439999998</v>
      </c>
      <c r="O11" s="113">
        <v>4175367.54</v>
      </c>
      <c r="P11" s="114">
        <v>19.347449695410525</v>
      </c>
      <c r="Q11" s="115">
        <v>2.6010173404809843E-2</v>
      </c>
      <c r="R11" s="112">
        <v>73413198.620000005</v>
      </c>
      <c r="S11" s="116">
        <v>200</v>
      </c>
      <c r="T11" s="117">
        <v>963822.34008442587</v>
      </c>
      <c r="U11" s="112">
        <v>0</v>
      </c>
      <c r="V11" s="112">
        <v>149.03</v>
      </c>
      <c r="W11" s="112">
        <v>127.02</v>
      </c>
      <c r="X11" s="117">
        <v>22.010000000000005</v>
      </c>
      <c r="Y11" s="118">
        <v>0</v>
      </c>
      <c r="Z11" s="112">
        <v>22.010000000000005</v>
      </c>
      <c r="AA11" s="112">
        <v>0</v>
      </c>
      <c r="AB11" s="112">
        <v>0</v>
      </c>
      <c r="AC11" s="112">
        <v>0</v>
      </c>
      <c r="AD11" s="112">
        <v>4945737.13</v>
      </c>
      <c r="AE11" s="112">
        <v>0</v>
      </c>
      <c r="AF11" s="112">
        <v>4945737.13</v>
      </c>
      <c r="AG11" s="112">
        <v>0</v>
      </c>
      <c r="AH11" s="112">
        <v>0</v>
      </c>
      <c r="AI11" s="112">
        <v>0</v>
      </c>
      <c r="AJ11" s="112">
        <v>0</v>
      </c>
      <c r="AK11" s="112">
        <v>0</v>
      </c>
      <c r="AL11" s="112">
        <v>0</v>
      </c>
      <c r="AM11" s="112">
        <v>963822.34008442587</v>
      </c>
      <c r="AN11" s="120">
        <v>0</v>
      </c>
      <c r="AO11" s="121">
        <v>963822.34008442587</v>
      </c>
      <c r="AP11" s="121">
        <v>34841.845501229385</v>
      </c>
      <c r="AQ11" s="121">
        <v>998664.18558565527</v>
      </c>
      <c r="AR11" s="112">
        <v>997069.0777178735</v>
      </c>
      <c r="AS11" s="112">
        <v>997069.0777178735</v>
      </c>
      <c r="AT11" s="123">
        <v>0</v>
      </c>
      <c r="AU11" s="117">
        <v>997069.0777178735</v>
      </c>
      <c r="AV11" s="119">
        <v>0</v>
      </c>
      <c r="AW11" s="120">
        <v>0</v>
      </c>
      <c r="AX11" s="112">
        <v>911649.58225970494</v>
      </c>
      <c r="AY11" s="112">
        <v>0</v>
      </c>
      <c r="AZ11" s="112">
        <v>85419.495458168618</v>
      </c>
      <c r="BA11" s="112">
        <v>0</v>
      </c>
      <c r="BB11" s="84">
        <v>0.21829999999999999</v>
      </c>
      <c r="BC11" s="84">
        <v>0</v>
      </c>
      <c r="BD11" s="84">
        <v>2.0500000000000001E-2</v>
      </c>
      <c r="BE11" s="84">
        <v>0</v>
      </c>
      <c r="BF11" s="84">
        <v>0.23879999999999998</v>
      </c>
      <c r="BG11" s="84">
        <v>0</v>
      </c>
      <c r="BH11" s="112">
        <v>911482.73398200003</v>
      </c>
      <c r="BI11" s="112">
        <v>0</v>
      </c>
      <c r="BJ11" s="112">
        <v>85595.034570000003</v>
      </c>
      <c r="BK11" s="112">
        <v>0</v>
      </c>
      <c r="BL11" s="112">
        <v>997077.76855199994</v>
      </c>
      <c r="BM11" s="115">
        <v>0</v>
      </c>
      <c r="BN11" s="115">
        <v>0</v>
      </c>
      <c r="BO11" s="124">
        <v>1.2342604441709299E-2</v>
      </c>
      <c r="BP11" s="80">
        <v>46213</v>
      </c>
      <c r="BQ11" s="125">
        <v>0</v>
      </c>
      <c r="BR11" s="125"/>
      <c r="BS11" s="125"/>
      <c r="BT11" s="125"/>
      <c r="BU11" s="126">
        <v>77729114.450000003</v>
      </c>
      <c r="BV11" s="127">
        <v>4169225.49</v>
      </c>
      <c r="BW11" s="114">
        <v>18.643538143100052</v>
      </c>
      <c r="BX11" s="115">
        <v>2.5877485901547911E-2</v>
      </c>
      <c r="BY11" s="128">
        <v>73413198.620000005</v>
      </c>
      <c r="BZ11" s="129">
        <v>200</v>
      </c>
      <c r="CA11" s="117">
        <v>958905.52627071156</v>
      </c>
      <c r="CB11" s="130">
        <v>0</v>
      </c>
      <c r="CC11" s="130">
        <v>149.03</v>
      </c>
      <c r="CD11" s="130">
        <v>127.02</v>
      </c>
      <c r="CE11" s="117">
        <v>22.010000000000005</v>
      </c>
      <c r="CF11" s="130">
        <v>0</v>
      </c>
      <c r="CG11" s="131">
        <v>22.010000000000005</v>
      </c>
      <c r="CH11" s="112">
        <v>0</v>
      </c>
      <c r="CI11" s="112">
        <v>0</v>
      </c>
      <c r="CJ11" s="131">
        <v>0</v>
      </c>
      <c r="CK11" s="131">
        <v>4945737.13</v>
      </c>
      <c r="CL11" s="131">
        <v>0</v>
      </c>
      <c r="CM11" s="131">
        <v>4945737.13</v>
      </c>
      <c r="CN11" s="112">
        <v>0</v>
      </c>
      <c r="CO11" s="131">
        <v>0</v>
      </c>
      <c r="CP11" s="131">
        <v>0</v>
      </c>
      <c r="CQ11" s="131">
        <v>0</v>
      </c>
      <c r="CR11" s="131">
        <v>0</v>
      </c>
      <c r="CS11" s="112">
        <v>0</v>
      </c>
      <c r="CT11" s="112">
        <v>958905.52627071156</v>
      </c>
      <c r="CU11" s="132">
        <v>0</v>
      </c>
      <c r="CV11" s="112">
        <v>958905.52627071156</v>
      </c>
      <c r="CW11" s="112">
        <v>34664.104375991781</v>
      </c>
      <c r="CX11" s="133">
        <v>993569.6306467033</v>
      </c>
      <c r="CY11" s="112">
        <v>991982.66001342237</v>
      </c>
      <c r="CZ11" s="112">
        <v>991982.66001342237</v>
      </c>
      <c r="DA11" s="131">
        <v>0</v>
      </c>
      <c r="DB11" s="117">
        <v>991982.66001342237</v>
      </c>
      <c r="DC11" s="112">
        <v>0</v>
      </c>
      <c r="DD11" s="134">
        <v>0</v>
      </c>
      <c r="DE11" s="112">
        <v>906998.92095740617</v>
      </c>
      <c r="DF11" s="112">
        <v>0</v>
      </c>
      <c r="DG11" s="112">
        <v>84983.73905601626</v>
      </c>
      <c r="DH11" s="112">
        <v>0</v>
      </c>
      <c r="DI11" s="135">
        <v>0.2175</v>
      </c>
      <c r="DJ11" s="135">
        <v>0</v>
      </c>
      <c r="DK11" s="135">
        <v>2.0400000000000001E-2</v>
      </c>
      <c r="DL11" s="135">
        <v>0</v>
      </c>
      <c r="DM11" s="135">
        <v>0.2379</v>
      </c>
      <c r="DN11" s="135">
        <v>0</v>
      </c>
      <c r="DO11" s="112">
        <v>906806.5440750001</v>
      </c>
      <c r="DP11" s="112">
        <v>0</v>
      </c>
      <c r="DQ11" s="112">
        <v>85052.19999600001</v>
      </c>
      <c r="DR11" s="112">
        <v>0</v>
      </c>
      <c r="DS11" s="136">
        <v>991858.74407100002</v>
      </c>
      <c r="DT11" s="115">
        <v>0</v>
      </c>
      <c r="DU11" s="132">
        <v>0</v>
      </c>
      <c r="DV11" s="124">
        <v>1.2762047619255005E-2</v>
      </c>
      <c r="DW11" s="137">
        <v>46213</v>
      </c>
    </row>
    <row r="12" spans="1:127" ht="15">
      <c r="A12" s="106" t="s">
        <v>247</v>
      </c>
      <c r="B12" s="107">
        <v>5501</v>
      </c>
      <c r="C12" t="s">
        <v>348</v>
      </c>
      <c r="D12" t="b">
        <v>1</v>
      </c>
      <c r="E12" s="108" t="s">
        <v>34</v>
      </c>
      <c r="F12" s="109" t="s">
        <v>29</v>
      </c>
      <c r="G12" s="109" t="b">
        <v>1</v>
      </c>
      <c r="H12" s="110"/>
      <c r="I12" s="109" t="b">
        <v>1</v>
      </c>
      <c r="J12" s="109" t="s">
        <v>29</v>
      </c>
      <c r="K12" s="109" t="b">
        <v>1</v>
      </c>
      <c r="L12" s="109" t="b">
        <v>0</v>
      </c>
      <c r="M12" s="111">
        <v>0</v>
      </c>
      <c r="N12" s="112">
        <v>1234118448.6400001</v>
      </c>
      <c r="O12" s="113">
        <v>63028393.920000002</v>
      </c>
      <c r="P12" s="114">
        <v>19.580356913527396</v>
      </c>
      <c r="Q12" s="115">
        <v>0.39735772028805116</v>
      </c>
      <c r="R12" s="112">
        <v>620080076.48000002</v>
      </c>
      <c r="S12" s="116">
        <v>200</v>
      </c>
      <c r="T12" s="117">
        <v>14724325.049975274</v>
      </c>
      <c r="U12" s="112">
        <v>59954.96</v>
      </c>
      <c r="V12" s="112">
        <v>181953.28</v>
      </c>
      <c r="W12" s="112">
        <v>127828.23999999999</v>
      </c>
      <c r="X12" s="117">
        <v>114080</v>
      </c>
      <c r="Y12" s="118">
        <v>0</v>
      </c>
      <c r="Z12" s="112">
        <v>114080</v>
      </c>
      <c r="AA12" s="112">
        <v>370235.53459200001</v>
      </c>
      <c r="AB12" s="112">
        <v>135873.53601939545</v>
      </c>
      <c r="AC12" s="112">
        <v>0</v>
      </c>
      <c r="AD12" s="112">
        <v>39151168.140000001</v>
      </c>
      <c r="AE12" s="112">
        <v>0</v>
      </c>
      <c r="AF12" s="112">
        <v>39151168.140000001</v>
      </c>
      <c r="AG12" s="112">
        <v>0</v>
      </c>
      <c r="AH12" s="112">
        <v>0</v>
      </c>
      <c r="AI12" s="112">
        <v>0</v>
      </c>
      <c r="AJ12" s="112">
        <v>0</v>
      </c>
      <c r="AK12" s="112">
        <v>0</v>
      </c>
      <c r="AL12" s="112">
        <v>0</v>
      </c>
      <c r="AM12" s="112">
        <v>14588451.513955878</v>
      </c>
      <c r="AN12" s="120">
        <v>0</v>
      </c>
      <c r="AO12" s="121">
        <v>14588451.513955878</v>
      </c>
      <c r="AP12" s="121">
        <v>532279.27717070968</v>
      </c>
      <c r="AQ12" s="121">
        <v>15120730.791126588</v>
      </c>
      <c r="AR12" s="112">
        <v>15096579.332608638</v>
      </c>
      <c r="AS12" s="112">
        <v>15096579.332608638</v>
      </c>
      <c r="AT12" s="123">
        <v>0</v>
      </c>
      <c r="AU12" s="117">
        <v>15096579.332608638</v>
      </c>
      <c r="AV12" s="119">
        <v>0</v>
      </c>
      <c r="AW12" s="120">
        <v>0</v>
      </c>
      <c r="AX12" s="112">
        <v>13803246.484811177</v>
      </c>
      <c r="AY12" s="112">
        <v>0</v>
      </c>
      <c r="AZ12" s="112">
        <v>1293332.8477974616</v>
      </c>
      <c r="BA12" s="112">
        <v>0</v>
      </c>
      <c r="BB12" s="84">
        <v>0.219</v>
      </c>
      <c r="BC12" s="84">
        <v>0</v>
      </c>
      <c r="BD12" s="84">
        <v>2.0500000000000001E-2</v>
      </c>
      <c r="BE12" s="84">
        <v>0</v>
      </c>
      <c r="BF12" s="84">
        <v>0.23949999999999999</v>
      </c>
      <c r="BG12" s="84">
        <v>0</v>
      </c>
      <c r="BH12" s="112">
        <v>13803218.268480001</v>
      </c>
      <c r="BI12" s="112">
        <v>0</v>
      </c>
      <c r="BJ12" s="112">
        <v>1292082.0753600001</v>
      </c>
      <c r="BK12" s="112">
        <v>0</v>
      </c>
      <c r="BL12" s="112">
        <v>15095300.343839999</v>
      </c>
      <c r="BM12" s="115">
        <v>2.9999999999999997E-4</v>
      </c>
      <c r="BN12" s="115">
        <v>4.0000000000000002E-4</v>
      </c>
      <c r="BO12" s="124">
        <v>1.2232682648286383E-2</v>
      </c>
      <c r="BP12" s="80">
        <v>46213</v>
      </c>
      <c r="BQ12" s="125">
        <v>0</v>
      </c>
      <c r="BR12" s="125"/>
      <c r="BS12" s="125"/>
      <c r="BT12" s="125"/>
      <c r="BU12" s="126">
        <v>1189192428.5699999</v>
      </c>
      <c r="BV12" s="127">
        <v>63042475.443999998</v>
      </c>
      <c r="BW12" s="114">
        <v>18.863352369885089</v>
      </c>
      <c r="BX12" s="115">
        <v>0.39590455291167537</v>
      </c>
      <c r="BY12" s="128">
        <v>620080076.48000002</v>
      </c>
      <c r="BZ12" s="129">
        <v>200</v>
      </c>
      <c r="CA12" s="117">
        <v>14670477.0744376</v>
      </c>
      <c r="CB12" s="130">
        <v>59954.96</v>
      </c>
      <c r="CC12" s="130">
        <v>181953.28</v>
      </c>
      <c r="CD12" s="130">
        <v>127828.23999999999</v>
      </c>
      <c r="CE12" s="117">
        <v>114080</v>
      </c>
      <c r="CF12" s="130">
        <v>0</v>
      </c>
      <c r="CG12" s="131">
        <v>114080</v>
      </c>
      <c r="CH12" s="112">
        <v>356757.72857099993</v>
      </c>
      <c r="CI12" s="112">
        <v>134985.78744236709</v>
      </c>
      <c r="CJ12" s="131">
        <v>0</v>
      </c>
      <c r="CK12" s="131">
        <v>39151168.140000001</v>
      </c>
      <c r="CL12" s="131">
        <v>0</v>
      </c>
      <c r="CM12" s="131">
        <v>39151168.140000001</v>
      </c>
      <c r="CN12" s="112">
        <v>0</v>
      </c>
      <c r="CO12" s="131">
        <v>0</v>
      </c>
      <c r="CP12" s="131">
        <v>0</v>
      </c>
      <c r="CQ12" s="131">
        <v>0</v>
      </c>
      <c r="CR12" s="131">
        <v>0</v>
      </c>
      <c r="CS12" s="112">
        <v>0</v>
      </c>
      <c r="CT12" s="112">
        <v>14535491.286995232</v>
      </c>
      <c r="CU12" s="132">
        <v>0</v>
      </c>
      <c r="CV12" s="112">
        <v>14535491.286995232</v>
      </c>
      <c r="CW12" s="112">
        <v>530332.69140878052</v>
      </c>
      <c r="CX12" s="133">
        <v>15065823.978404013</v>
      </c>
      <c r="CY12" s="112">
        <v>15041760.2193252</v>
      </c>
      <c r="CZ12" s="112">
        <v>15041760.2193252</v>
      </c>
      <c r="DA12" s="131">
        <v>0</v>
      </c>
      <c r="DB12" s="117">
        <v>15041760.2193252</v>
      </c>
      <c r="DC12" s="112">
        <v>0</v>
      </c>
      <c r="DD12" s="134">
        <v>0</v>
      </c>
      <c r="DE12" s="112">
        <v>13753123.757267484</v>
      </c>
      <c r="DF12" s="112">
        <v>0</v>
      </c>
      <c r="DG12" s="112">
        <v>1288636.462057716</v>
      </c>
      <c r="DH12" s="112">
        <v>0</v>
      </c>
      <c r="DI12" s="135">
        <v>0.21820000000000001</v>
      </c>
      <c r="DJ12" s="135">
        <v>0</v>
      </c>
      <c r="DK12" s="135">
        <v>2.0400000000000001E-2</v>
      </c>
      <c r="DL12" s="135">
        <v>0</v>
      </c>
      <c r="DM12" s="135">
        <v>0.23860000000000001</v>
      </c>
      <c r="DN12" s="135">
        <v>0</v>
      </c>
      <c r="DO12" s="112">
        <v>13755868.141880799</v>
      </c>
      <c r="DP12" s="112">
        <v>0</v>
      </c>
      <c r="DQ12" s="112">
        <v>1286066.4990576</v>
      </c>
      <c r="DR12" s="112">
        <v>0</v>
      </c>
      <c r="DS12" s="136">
        <v>15041934.640938399</v>
      </c>
      <c r="DT12" s="115">
        <v>2.9999999999999997E-4</v>
      </c>
      <c r="DU12" s="132">
        <v>4.0000000000000002E-4</v>
      </c>
      <c r="DV12" s="124">
        <v>1.2648718456282864E-2</v>
      </c>
      <c r="DW12" s="137">
        <v>46213</v>
      </c>
    </row>
    <row r="13" spans="1:127" ht="15">
      <c r="A13" s="106" t="s">
        <v>248</v>
      </c>
      <c r="B13" s="107">
        <v>5501</v>
      </c>
      <c r="C13" t="s">
        <v>348</v>
      </c>
      <c r="D13" t="b">
        <v>1</v>
      </c>
      <c r="E13" s="108" t="s">
        <v>209</v>
      </c>
      <c r="F13" s="109" t="s">
        <v>29</v>
      </c>
      <c r="G13" s="109" t="b">
        <v>1</v>
      </c>
      <c r="H13" s="110"/>
      <c r="I13" s="109" t="b">
        <v>1</v>
      </c>
      <c r="J13" s="109" t="s">
        <v>29</v>
      </c>
      <c r="K13" s="109" t="b">
        <v>1</v>
      </c>
      <c r="L13" s="109" t="b">
        <v>0</v>
      </c>
      <c r="M13" s="111">
        <v>0</v>
      </c>
      <c r="N13" s="112">
        <v>217994</v>
      </c>
      <c r="O13" s="113">
        <v>11128.98</v>
      </c>
      <c r="P13" s="114">
        <v>19.58795864490726</v>
      </c>
      <c r="Q13" s="115">
        <v>7.0189047876182811E-5</v>
      </c>
      <c r="R13" s="112">
        <v>233104.44</v>
      </c>
      <c r="S13" s="116">
        <v>200</v>
      </c>
      <c r="T13" s="117">
        <v>2600.8966306933739</v>
      </c>
      <c r="U13" s="112">
        <v>903.37</v>
      </c>
      <c r="V13" s="112">
        <v>1955.2200000000003</v>
      </c>
      <c r="W13" s="112">
        <v>1142.93</v>
      </c>
      <c r="X13" s="117">
        <v>1715.66</v>
      </c>
      <c r="Y13" s="118">
        <v>0</v>
      </c>
      <c r="Z13" s="112">
        <v>1715.66</v>
      </c>
      <c r="AA13" s="112">
        <v>2921.1196</v>
      </c>
      <c r="AB13" s="112">
        <v>1072.0279716666025</v>
      </c>
      <c r="AC13" s="112">
        <v>0</v>
      </c>
      <c r="AD13" s="112">
        <v>10069.34</v>
      </c>
      <c r="AE13" s="112">
        <v>0</v>
      </c>
      <c r="AF13" s="112">
        <v>10066.64</v>
      </c>
      <c r="AG13" s="112">
        <v>2.7</v>
      </c>
      <c r="AH13" s="112">
        <v>0</v>
      </c>
      <c r="AI13" s="112">
        <v>0</v>
      </c>
      <c r="AJ13" s="112">
        <v>0</v>
      </c>
      <c r="AK13" s="112">
        <v>0</v>
      </c>
      <c r="AL13" s="112">
        <v>0</v>
      </c>
      <c r="AM13" s="112">
        <v>1528.8686590267714</v>
      </c>
      <c r="AN13" s="120">
        <v>0</v>
      </c>
      <c r="AO13" s="121">
        <v>1528.8686590267714</v>
      </c>
      <c r="AP13" s="121">
        <v>94.021517039487534</v>
      </c>
      <c r="AQ13" s="121">
        <v>1622.8901760662588</v>
      </c>
      <c r="AR13" s="112">
        <v>1620.2980285498536</v>
      </c>
      <c r="AS13" s="112">
        <v>1620.2980285498536</v>
      </c>
      <c r="AT13" s="123">
        <v>0</v>
      </c>
      <c r="AU13" s="117">
        <v>1620.2980285498536</v>
      </c>
      <c r="AV13" s="119">
        <v>0</v>
      </c>
      <c r="AW13" s="120">
        <v>0</v>
      </c>
      <c r="AX13" s="112">
        <v>1481.4861416067945</v>
      </c>
      <c r="AY13" s="112">
        <v>0</v>
      </c>
      <c r="AZ13" s="112">
        <v>138.81188694305922</v>
      </c>
      <c r="BA13" s="112">
        <v>0</v>
      </c>
      <c r="BB13" s="84">
        <v>0.1331</v>
      </c>
      <c r="BC13" s="84">
        <v>0</v>
      </c>
      <c r="BD13" s="84">
        <v>1.2500000000000001E-2</v>
      </c>
      <c r="BE13" s="84">
        <v>0</v>
      </c>
      <c r="BF13" s="84">
        <v>0.14560000000000001</v>
      </c>
      <c r="BG13" s="84">
        <v>0</v>
      </c>
      <c r="BH13" s="112">
        <v>1481.2672379999999</v>
      </c>
      <c r="BI13" s="112">
        <v>0</v>
      </c>
      <c r="BJ13" s="112">
        <v>139.11224999999999</v>
      </c>
      <c r="BK13" s="112">
        <v>0</v>
      </c>
      <c r="BL13" s="112">
        <v>1620.379488</v>
      </c>
      <c r="BM13" s="115">
        <v>1.34E-2</v>
      </c>
      <c r="BN13" s="115">
        <v>1.4E-2</v>
      </c>
      <c r="BO13" s="124">
        <v>7.4327643354856259E-3</v>
      </c>
      <c r="BP13" s="80">
        <v>46213</v>
      </c>
      <c r="BQ13" s="125">
        <v>0</v>
      </c>
      <c r="BR13" s="125"/>
      <c r="BS13" s="125"/>
      <c r="BT13" s="125"/>
      <c r="BU13" s="126">
        <v>210035.93</v>
      </c>
      <c r="BV13" s="127">
        <v>11130.255999999999</v>
      </c>
      <c r="BW13" s="114">
        <v>18.870718696856567</v>
      </c>
      <c r="BX13" s="115">
        <v>6.9924916240873282E-5</v>
      </c>
      <c r="BY13" s="128">
        <v>233104.44</v>
      </c>
      <c r="BZ13" s="129">
        <v>200</v>
      </c>
      <c r="CA13" s="117">
        <v>2591.109076920769</v>
      </c>
      <c r="CB13" s="130">
        <v>903.37</v>
      </c>
      <c r="CC13" s="130">
        <v>1955.2200000000003</v>
      </c>
      <c r="CD13" s="130">
        <v>1142.93</v>
      </c>
      <c r="CE13" s="117">
        <v>1715.66</v>
      </c>
      <c r="CF13" s="130">
        <v>0</v>
      </c>
      <c r="CG13" s="131">
        <v>1715.66</v>
      </c>
      <c r="CH13" s="112">
        <v>2814.4814620000002</v>
      </c>
      <c r="CI13" s="112">
        <v>1064.9103466146942</v>
      </c>
      <c r="CJ13" s="131">
        <v>0</v>
      </c>
      <c r="CK13" s="131">
        <v>10069.34</v>
      </c>
      <c r="CL13" s="131">
        <v>0</v>
      </c>
      <c r="CM13" s="131">
        <v>10066.64</v>
      </c>
      <c r="CN13" s="112">
        <v>2.7000000000007276</v>
      </c>
      <c r="CO13" s="131">
        <v>0</v>
      </c>
      <c r="CP13" s="131">
        <v>0</v>
      </c>
      <c r="CQ13" s="131">
        <v>0</v>
      </c>
      <c r="CR13" s="131">
        <v>0</v>
      </c>
      <c r="CS13" s="112">
        <v>0</v>
      </c>
      <c r="CT13" s="112">
        <v>1526.1987303060748</v>
      </c>
      <c r="CU13" s="132">
        <v>0</v>
      </c>
      <c r="CV13" s="112">
        <v>1526.1987303060748</v>
      </c>
      <c r="CW13" s="112">
        <v>93.667700342989079</v>
      </c>
      <c r="CX13" s="133">
        <v>1619.8664306490639</v>
      </c>
      <c r="CY13" s="112">
        <v>1617.2791127842813</v>
      </c>
      <c r="CZ13" s="112">
        <v>1617.2791127842813</v>
      </c>
      <c r="DA13" s="131">
        <v>0</v>
      </c>
      <c r="DB13" s="117">
        <v>1617.2791127842813</v>
      </c>
      <c r="DC13" s="112">
        <v>0</v>
      </c>
      <c r="DD13" s="134">
        <v>0</v>
      </c>
      <c r="DE13" s="112">
        <v>1478.7258581338976</v>
      </c>
      <c r="DF13" s="112">
        <v>0</v>
      </c>
      <c r="DG13" s="112">
        <v>138.55325465038385</v>
      </c>
      <c r="DH13" s="112">
        <v>0</v>
      </c>
      <c r="DI13" s="135">
        <v>0.13289999999999999</v>
      </c>
      <c r="DJ13" s="135">
        <v>0</v>
      </c>
      <c r="DK13" s="135">
        <v>1.24E-2</v>
      </c>
      <c r="DL13" s="135">
        <v>0</v>
      </c>
      <c r="DM13" s="135">
        <v>0.14529999999999998</v>
      </c>
      <c r="DN13" s="135">
        <v>0</v>
      </c>
      <c r="DO13" s="112">
        <v>1479.2110223999998</v>
      </c>
      <c r="DP13" s="112">
        <v>0</v>
      </c>
      <c r="DQ13" s="112">
        <v>138.01517439999998</v>
      </c>
      <c r="DR13" s="112">
        <v>0</v>
      </c>
      <c r="DS13" s="136">
        <v>1617.2261967999998</v>
      </c>
      <c r="DT13" s="115">
        <v>1.34E-2</v>
      </c>
      <c r="DU13" s="132">
        <v>1.4E-2</v>
      </c>
      <c r="DV13" s="124">
        <v>7.7000116731660217E-3</v>
      </c>
      <c r="DW13" s="137">
        <v>46213</v>
      </c>
    </row>
    <row r="14" spans="1:127" ht="15">
      <c r="A14" s="106" t="s">
        <v>249</v>
      </c>
      <c r="B14" s="107">
        <v>5501</v>
      </c>
      <c r="C14" t="s">
        <v>348</v>
      </c>
      <c r="D14" t="b">
        <v>1</v>
      </c>
      <c r="E14" s="108" t="s">
        <v>212</v>
      </c>
      <c r="F14" s="109" t="s">
        <v>29</v>
      </c>
      <c r="G14" s="109" t="b">
        <v>1</v>
      </c>
      <c r="H14" s="110"/>
      <c r="I14" s="109" t="b">
        <v>1</v>
      </c>
      <c r="J14" s="109" t="s">
        <v>29</v>
      </c>
      <c r="K14" s="109" t="b">
        <v>1</v>
      </c>
      <c r="L14" s="109" t="b">
        <v>0</v>
      </c>
      <c r="M14" s="111">
        <v>0</v>
      </c>
      <c r="N14" s="112">
        <v>2219693.6800000002</v>
      </c>
      <c r="O14" s="113">
        <v>113270.32</v>
      </c>
      <c r="P14" s="114">
        <v>19.596428084603275</v>
      </c>
      <c r="Q14" s="115">
        <v>7.1469024824527474E-4</v>
      </c>
      <c r="R14" s="112">
        <v>1939759.71</v>
      </c>
      <c r="S14" s="116">
        <v>200</v>
      </c>
      <c r="T14" s="117">
        <v>26483.269326143731</v>
      </c>
      <c r="U14" s="112">
        <v>0</v>
      </c>
      <c r="V14" s="112">
        <v>6.57</v>
      </c>
      <c r="W14" s="112">
        <v>3.18</v>
      </c>
      <c r="X14" s="117">
        <v>3.39</v>
      </c>
      <c r="Y14" s="118">
        <v>0</v>
      </c>
      <c r="Z14" s="112">
        <v>3.39</v>
      </c>
      <c r="AA14" s="112">
        <v>0</v>
      </c>
      <c r="AB14" s="112">
        <v>0</v>
      </c>
      <c r="AC14" s="112">
        <v>0</v>
      </c>
      <c r="AD14" s="112">
        <v>135220.60999999999</v>
      </c>
      <c r="AE14" s="112">
        <v>0</v>
      </c>
      <c r="AF14" s="112">
        <v>135220.59</v>
      </c>
      <c r="AG14" s="112">
        <v>0.02</v>
      </c>
      <c r="AH14" s="112">
        <v>0</v>
      </c>
      <c r="AI14" s="112">
        <v>0</v>
      </c>
      <c r="AJ14" s="112">
        <v>0</v>
      </c>
      <c r="AK14" s="112">
        <v>0</v>
      </c>
      <c r="AL14" s="112">
        <v>0</v>
      </c>
      <c r="AM14" s="112">
        <v>26483.269326143731</v>
      </c>
      <c r="AN14" s="120">
        <v>0</v>
      </c>
      <c r="AO14" s="121">
        <v>26483.269326143731</v>
      </c>
      <c r="AP14" s="121">
        <v>957.36106111435538</v>
      </c>
      <c r="AQ14" s="121">
        <v>27440.630387258087</v>
      </c>
      <c r="AR14" s="112">
        <v>27396.801074002062</v>
      </c>
      <c r="AS14" s="112">
        <v>27396.801074002062</v>
      </c>
      <c r="AT14" s="123">
        <v>0</v>
      </c>
      <c r="AU14" s="117">
        <v>27396.801074002062</v>
      </c>
      <c r="AV14" s="119">
        <v>0</v>
      </c>
      <c r="AW14" s="120">
        <v>0</v>
      </c>
      <c r="AX14" s="112">
        <v>25049.700981132424</v>
      </c>
      <c r="AY14" s="112">
        <v>0</v>
      </c>
      <c r="AZ14" s="112">
        <v>2347.1000928696412</v>
      </c>
      <c r="BA14" s="112">
        <v>0</v>
      </c>
      <c r="BB14" s="84">
        <v>0.22109999999999999</v>
      </c>
      <c r="BC14" s="84">
        <v>0</v>
      </c>
      <c r="BD14" s="84">
        <v>2.07E-2</v>
      </c>
      <c r="BE14" s="84">
        <v>0</v>
      </c>
      <c r="BF14" s="84">
        <v>0.24179999999999999</v>
      </c>
      <c r="BG14" s="84">
        <v>0</v>
      </c>
      <c r="BH14" s="112">
        <v>25044.067751999999</v>
      </c>
      <c r="BI14" s="112">
        <v>0</v>
      </c>
      <c r="BJ14" s="112">
        <v>2344.695624</v>
      </c>
      <c r="BK14" s="112">
        <v>0</v>
      </c>
      <c r="BL14" s="112">
        <v>27388.763375999999</v>
      </c>
      <c r="BM14" s="115">
        <v>0</v>
      </c>
      <c r="BN14" s="115">
        <v>0</v>
      </c>
      <c r="BO14" s="124">
        <v>1.2342604441709299E-2</v>
      </c>
      <c r="BP14" s="80">
        <v>46213</v>
      </c>
      <c r="BQ14" s="125">
        <v>0</v>
      </c>
      <c r="BR14" s="125"/>
      <c r="BS14" s="125"/>
      <c r="BT14" s="125"/>
      <c r="BU14" s="126">
        <v>2138798.39</v>
      </c>
      <c r="BV14" s="127">
        <v>113270.321</v>
      </c>
      <c r="BW14" s="114">
        <v>18.882248863760175</v>
      </c>
      <c r="BX14" s="115">
        <v>7.1204625930841765E-4</v>
      </c>
      <c r="BY14" s="128">
        <v>1939759.71</v>
      </c>
      <c r="BZ14" s="129">
        <v>200</v>
      </c>
      <c r="CA14" s="117">
        <v>26385.294754247654</v>
      </c>
      <c r="CB14" s="130">
        <v>0</v>
      </c>
      <c r="CC14" s="130">
        <v>6.57</v>
      </c>
      <c r="CD14" s="130">
        <v>3.18</v>
      </c>
      <c r="CE14" s="117">
        <v>3.39</v>
      </c>
      <c r="CF14" s="130">
        <v>0</v>
      </c>
      <c r="CG14" s="131">
        <v>3.39</v>
      </c>
      <c r="CH14" s="112">
        <v>0</v>
      </c>
      <c r="CI14" s="112">
        <v>0</v>
      </c>
      <c r="CJ14" s="131">
        <v>0</v>
      </c>
      <c r="CK14" s="131">
        <v>135220.60999999999</v>
      </c>
      <c r="CL14" s="131">
        <v>0</v>
      </c>
      <c r="CM14" s="131">
        <v>135220.59</v>
      </c>
      <c r="CN14" s="112">
        <v>1.9999999989522621E-2</v>
      </c>
      <c r="CO14" s="131">
        <v>0</v>
      </c>
      <c r="CP14" s="131">
        <v>0</v>
      </c>
      <c r="CQ14" s="131">
        <v>0</v>
      </c>
      <c r="CR14" s="131">
        <v>0</v>
      </c>
      <c r="CS14" s="112">
        <v>0</v>
      </c>
      <c r="CT14" s="112">
        <v>26385.294754247654</v>
      </c>
      <c r="CU14" s="132">
        <v>0</v>
      </c>
      <c r="CV14" s="112">
        <v>26385.294754247654</v>
      </c>
      <c r="CW14" s="112">
        <v>953.81931409824756</v>
      </c>
      <c r="CX14" s="133">
        <v>27339.114068345902</v>
      </c>
      <c r="CY14" s="112">
        <v>27295.446901165938</v>
      </c>
      <c r="CZ14" s="112">
        <v>27295.446901165938</v>
      </c>
      <c r="DA14" s="131">
        <v>0</v>
      </c>
      <c r="DB14" s="117">
        <v>27295.446901165938</v>
      </c>
      <c r="DC14" s="112">
        <v>0</v>
      </c>
      <c r="DD14" s="134">
        <v>0</v>
      </c>
      <c r="DE14" s="112">
        <v>24957.029880010909</v>
      </c>
      <c r="DF14" s="112">
        <v>0</v>
      </c>
      <c r="DG14" s="112">
        <v>2338.4170211550336</v>
      </c>
      <c r="DH14" s="112">
        <v>0</v>
      </c>
      <c r="DI14" s="135">
        <v>0.2203</v>
      </c>
      <c r="DJ14" s="135">
        <v>0</v>
      </c>
      <c r="DK14" s="135">
        <v>2.06E-2</v>
      </c>
      <c r="DL14" s="135">
        <v>0</v>
      </c>
      <c r="DM14" s="135">
        <v>0.2409</v>
      </c>
      <c r="DN14" s="135">
        <v>0</v>
      </c>
      <c r="DO14" s="112">
        <v>24953.451716299998</v>
      </c>
      <c r="DP14" s="112">
        <v>0</v>
      </c>
      <c r="DQ14" s="112">
        <v>2333.3686125999998</v>
      </c>
      <c r="DR14" s="112">
        <v>0</v>
      </c>
      <c r="DS14" s="136">
        <v>27286.820328900001</v>
      </c>
      <c r="DT14" s="115">
        <v>0</v>
      </c>
      <c r="DU14" s="132">
        <v>0</v>
      </c>
      <c r="DV14" s="124">
        <v>1.2762047619255005E-2</v>
      </c>
      <c r="DW14" s="137">
        <v>46213</v>
      </c>
    </row>
    <row r="15" spans="1:127" ht="15">
      <c r="A15" s="106" t="s">
        <v>250</v>
      </c>
      <c r="B15" s="106">
        <v>5501</v>
      </c>
      <c r="C15" t="s">
        <v>348</v>
      </c>
      <c r="D15" s="147" t="b">
        <v>1</v>
      </c>
      <c r="E15" s="108" t="s">
        <v>215</v>
      </c>
      <c r="F15" s="148" t="s">
        <v>29</v>
      </c>
      <c r="G15" s="148" t="b">
        <v>1</v>
      </c>
      <c r="H15" s="110"/>
      <c r="I15" s="148" t="b">
        <v>1</v>
      </c>
      <c r="J15" s="148" t="s">
        <v>29</v>
      </c>
      <c r="K15" s="148" t="b">
        <v>1</v>
      </c>
      <c r="L15" s="148" t="b">
        <v>0</v>
      </c>
      <c r="M15" s="111">
        <v>0</v>
      </c>
      <c r="N15" s="139">
        <v>76081746.799999997</v>
      </c>
      <c r="O15" s="140">
        <v>3973534.04</v>
      </c>
      <c r="P15" s="135">
        <v>19.147123450841256</v>
      </c>
      <c r="Q15" s="141">
        <v>2.4496570403996526E-2</v>
      </c>
      <c r="R15" s="139">
        <v>54260351.009999998</v>
      </c>
      <c r="S15" s="142">
        <v>200</v>
      </c>
      <c r="T15" s="143">
        <v>907734.88678306004</v>
      </c>
      <c r="U15" s="139">
        <v>365562.01</v>
      </c>
      <c r="V15" s="139">
        <v>681148.33</v>
      </c>
      <c r="W15" s="139">
        <v>403340.28</v>
      </c>
      <c r="X15" s="143">
        <v>643370.05999999994</v>
      </c>
      <c r="Y15" s="118">
        <v>0</v>
      </c>
      <c r="Z15" s="139">
        <v>643370.05999999994</v>
      </c>
      <c r="AA15" s="139">
        <v>1643365.7308799999</v>
      </c>
      <c r="AB15" s="139">
        <v>603102.32801891782</v>
      </c>
      <c r="AC15" s="139">
        <v>65.83</v>
      </c>
      <c r="AD15" s="139">
        <v>2247736.1100000003</v>
      </c>
      <c r="AE15" s="139">
        <v>103.18</v>
      </c>
      <c r="AF15" s="139">
        <v>2247509.1</v>
      </c>
      <c r="AG15" s="139">
        <v>189.66</v>
      </c>
      <c r="AH15" s="139">
        <v>0</v>
      </c>
      <c r="AI15" s="139">
        <v>0</v>
      </c>
      <c r="AJ15" s="139">
        <v>0</v>
      </c>
      <c r="AK15" s="139">
        <v>0</v>
      </c>
      <c r="AL15" s="139">
        <v>0</v>
      </c>
      <c r="AM15" s="139">
        <v>304632.55876414222</v>
      </c>
      <c r="AN15" s="120">
        <v>0</v>
      </c>
      <c r="AO15" s="149">
        <v>304632.55876414222</v>
      </c>
      <c r="AP15" s="149">
        <v>32814.303389773006</v>
      </c>
      <c r="AQ15" s="149">
        <v>337446.86215391522</v>
      </c>
      <c r="AR15" s="139">
        <v>336907.87802636856</v>
      </c>
      <c r="AS15" s="139">
        <v>336907.87802636856</v>
      </c>
      <c r="AT15" s="123">
        <v>0</v>
      </c>
      <c r="AU15" s="143">
        <v>336907.87802636856</v>
      </c>
      <c r="AV15" s="145">
        <v>0</v>
      </c>
      <c r="AW15" s="150">
        <v>0</v>
      </c>
      <c r="AX15" s="139">
        <v>308044.78157695924</v>
      </c>
      <c r="AY15" s="139">
        <v>0</v>
      </c>
      <c r="AZ15" s="139">
        <v>28863.096449409357</v>
      </c>
      <c r="BA15" s="139">
        <v>0</v>
      </c>
      <c r="BB15" s="151">
        <v>7.7499999999999999E-2</v>
      </c>
      <c r="BC15" s="151">
        <v>0</v>
      </c>
      <c r="BD15" s="151">
        <v>7.3000000000000001E-3</v>
      </c>
      <c r="BE15" s="151">
        <v>0</v>
      </c>
      <c r="BF15" s="151">
        <v>8.48E-2</v>
      </c>
      <c r="BG15" s="151">
        <v>0</v>
      </c>
      <c r="BH15" s="139">
        <v>307948.88809999998</v>
      </c>
      <c r="BI15" s="139">
        <v>0</v>
      </c>
      <c r="BJ15" s="139">
        <v>29006.798492000002</v>
      </c>
      <c r="BK15" s="139">
        <v>0</v>
      </c>
      <c r="BL15" s="139">
        <v>336955.68659200001</v>
      </c>
      <c r="BM15" s="146">
        <v>2.1600000000000001E-2</v>
      </c>
      <c r="BN15" s="141">
        <v>2.1600000000000001E-2</v>
      </c>
      <c r="BO15" s="124">
        <v>4.4282353152591989E-3</v>
      </c>
      <c r="BP15" s="80">
        <v>46213</v>
      </c>
      <c r="BQ15" s="125">
        <v>0</v>
      </c>
      <c r="BR15" s="125"/>
      <c r="BS15" s="125"/>
      <c r="BT15" s="125"/>
      <c r="BU15" s="126">
        <v>73599497.590000004</v>
      </c>
      <c r="BV15" s="127">
        <v>3999401.179</v>
      </c>
      <c r="BW15" s="114">
        <v>18.402629367730153</v>
      </c>
      <c r="BX15" s="115">
        <v>2.4502658684878848E-2</v>
      </c>
      <c r="BY15" s="128">
        <v>54260351.009999998</v>
      </c>
      <c r="BZ15" s="129">
        <v>200</v>
      </c>
      <c r="CA15" s="117">
        <v>907960.49162758619</v>
      </c>
      <c r="CB15" s="130">
        <v>365562.01</v>
      </c>
      <c r="CC15" s="130">
        <v>681148.33</v>
      </c>
      <c r="CD15" s="130">
        <v>403340.28</v>
      </c>
      <c r="CE15" s="117">
        <v>643370.05999999994</v>
      </c>
      <c r="CF15" s="130">
        <v>0</v>
      </c>
      <c r="CG15" s="131">
        <v>643370.05999999994</v>
      </c>
      <c r="CH15" s="112">
        <v>1589749.1479440001</v>
      </c>
      <c r="CI15" s="112">
        <v>601510.55852556182</v>
      </c>
      <c r="CJ15" s="131">
        <v>65.83</v>
      </c>
      <c r="CK15" s="131">
        <v>2247736.1100000003</v>
      </c>
      <c r="CL15" s="131">
        <v>103.18</v>
      </c>
      <c r="CM15" s="131">
        <v>2247509.1</v>
      </c>
      <c r="CN15" s="112">
        <v>189.66000000014901</v>
      </c>
      <c r="CO15" s="131">
        <v>0</v>
      </c>
      <c r="CP15" s="131">
        <v>0</v>
      </c>
      <c r="CQ15" s="131">
        <v>0</v>
      </c>
      <c r="CR15" s="131">
        <v>0</v>
      </c>
      <c r="CS15" s="112">
        <v>0</v>
      </c>
      <c r="CT15" s="112">
        <v>306449.93310202437</v>
      </c>
      <c r="CU15" s="132">
        <v>0</v>
      </c>
      <c r="CV15" s="112">
        <v>306449.93310202437</v>
      </c>
      <c r="CW15" s="112">
        <v>32822.458927168642</v>
      </c>
      <c r="CX15" s="133">
        <v>339272.392029193</v>
      </c>
      <c r="CY15" s="112">
        <v>338730.49208959559</v>
      </c>
      <c r="CZ15" s="112">
        <v>338730.49208959559</v>
      </c>
      <c r="DA15" s="131">
        <v>0</v>
      </c>
      <c r="DB15" s="117">
        <v>338730.49208959559</v>
      </c>
      <c r="DC15" s="112">
        <v>0</v>
      </c>
      <c r="DD15" s="134">
        <v>0</v>
      </c>
      <c r="DE15" s="112">
        <v>309711.25121932814</v>
      </c>
      <c r="DF15" s="112">
        <v>0</v>
      </c>
      <c r="DG15" s="112">
        <v>29019.240870267495</v>
      </c>
      <c r="DH15" s="112">
        <v>0</v>
      </c>
      <c r="DI15" s="135">
        <v>7.7399999999999997E-2</v>
      </c>
      <c r="DJ15" s="135">
        <v>0</v>
      </c>
      <c r="DK15" s="135">
        <v>7.3000000000000001E-3</v>
      </c>
      <c r="DL15" s="135">
        <v>0</v>
      </c>
      <c r="DM15" s="135">
        <v>8.4699999999999998E-2</v>
      </c>
      <c r="DN15" s="135">
        <v>0</v>
      </c>
      <c r="DO15" s="112">
        <v>309553.65125459997</v>
      </c>
      <c r="DP15" s="112">
        <v>0</v>
      </c>
      <c r="DQ15" s="112">
        <v>29195.6286067</v>
      </c>
      <c r="DR15" s="112">
        <v>0</v>
      </c>
      <c r="DS15" s="136">
        <v>338749.27986129996</v>
      </c>
      <c r="DT15" s="115">
        <v>2.1600000000000001E-2</v>
      </c>
      <c r="DU15" s="132">
        <v>2.1600000000000001E-2</v>
      </c>
      <c r="DV15" s="124">
        <v>4.6023478852608235E-3</v>
      </c>
      <c r="DW15" s="137">
        <v>46213</v>
      </c>
    </row>
    <row r="16" spans="1:127" ht="15" hidden="1">
      <c r="A16" s="106" t="s">
        <v>251</v>
      </c>
      <c r="B16" s="107">
        <v>736</v>
      </c>
      <c r="C16" t="s">
        <v>349</v>
      </c>
      <c r="D16" t="b">
        <v>1</v>
      </c>
      <c r="E16" s="108" t="s">
        <v>29</v>
      </c>
      <c r="F16" s="109" t="s">
        <v>29</v>
      </c>
      <c r="G16" s="109" t="b">
        <v>1</v>
      </c>
      <c r="H16" s="110"/>
      <c r="I16" s="109" t="b">
        <v>1</v>
      </c>
      <c r="J16" s="109" t="s">
        <v>29</v>
      </c>
      <c r="K16" s="109" t="b">
        <v>1</v>
      </c>
      <c r="L16" s="109" t="b">
        <v>0</v>
      </c>
      <c r="M16" s="111">
        <v>0</v>
      </c>
      <c r="N16" s="112">
        <v>265829673.19999999</v>
      </c>
      <c r="O16" s="113">
        <v>10602132.359999999</v>
      </c>
      <c r="P16" s="114">
        <v>25.073227174839761</v>
      </c>
      <c r="Q16" s="115">
        <v>0.241092766424892</v>
      </c>
      <c r="R16" s="112">
        <v>257786915.84</v>
      </c>
      <c r="S16" s="116">
        <v>200</v>
      </c>
      <c r="T16" s="117">
        <v>2739072.3849848108</v>
      </c>
      <c r="U16" s="112">
        <v>1563143.8699999996</v>
      </c>
      <c r="V16" s="112">
        <v>6334568.8599999985</v>
      </c>
      <c r="W16" s="112">
        <v>4479579.5799999991</v>
      </c>
      <c r="X16" s="117">
        <v>3418133.1499999994</v>
      </c>
      <c r="Y16" s="118">
        <v>0</v>
      </c>
      <c r="Z16" s="112">
        <v>3418133.1499999994</v>
      </c>
      <c r="AA16" s="112">
        <v>6433078.0914399996</v>
      </c>
      <c r="AB16" s="112">
        <v>3227390.1991173918</v>
      </c>
      <c r="AC16" s="112">
        <v>3597.86</v>
      </c>
      <c r="AD16" s="112">
        <v>5879.67</v>
      </c>
      <c r="AE16" s="112">
        <v>4419.68</v>
      </c>
      <c r="AF16" s="112">
        <v>0</v>
      </c>
      <c r="AG16" s="112">
        <v>5057.8500000000004</v>
      </c>
      <c r="AH16" s="112">
        <v>0</v>
      </c>
      <c r="AI16" s="112">
        <v>0</v>
      </c>
      <c r="AJ16" s="112">
        <v>0</v>
      </c>
      <c r="AK16" s="112">
        <v>0</v>
      </c>
      <c r="AL16" s="112">
        <v>0</v>
      </c>
      <c r="AM16" s="112">
        <v>-488317.814132581</v>
      </c>
      <c r="AN16" s="120">
        <v>0</v>
      </c>
      <c r="AO16" s="121">
        <v>-488317.814132581</v>
      </c>
      <c r="AP16" s="121">
        <v>0</v>
      </c>
      <c r="AQ16" s="121">
        <v>-488317.814132581</v>
      </c>
      <c r="AR16" s="112">
        <v>0</v>
      </c>
      <c r="AS16" s="112">
        <v>0</v>
      </c>
      <c r="AT16" s="123">
        <v>0</v>
      </c>
      <c r="AU16" s="117">
        <v>0</v>
      </c>
      <c r="AV16" s="119">
        <v>0</v>
      </c>
      <c r="AW16" s="120">
        <v>0</v>
      </c>
      <c r="AX16" s="112">
        <v>0</v>
      </c>
      <c r="AY16" s="112">
        <v>0</v>
      </c>
      <c r="AZ16" s="112">
        <v>0</v>
      </c>
      <c r="BA16" s="112">
        <v>0</v>
      </c>
      <c r="BB16" s="84">
        <v>0</v>
      </c>
      <c r="BC16" s="84">
        <v>0</v>
      </c>
      <c r="BD16" s="84">
        <v>0</v>
      </c>
      <c r="BE16" s="84">
        <v>0</v>
      </c>
      <c r="BF16" s="84">
        <v>0</v>
      </c>
      <c r="BG16" s="84">
        <v>0</v>
      </c>
      <c r="BH16" s="112">
        <v>0</v>
      </c>
      <c r="BI16" s="112">
        <v>0</v>
      </c>
      <c r="BJ16" s="112">
        <v>0</v>
      </c>
      <c r="BK16" s="112">
        <v>0</v>
      </c>
      <c r="BL16" s="112">
        <v>0</v>
      </c>
      <c r="BM16" s="115">
        <v>2.4199999999999999E-2</v>
      </c>
      <c r="BN16" s="115">
        <v>2.4899999999999999E-2</v>
      </c>
      <c r="BO16" s="124">
        <v>0</v>
      </c>
      <c r="BP16" s="80">
        <v>46213</v>
      </c>
      <c r="BQ16" s="125">
        <v>0</v>
      </c>
      <c r="BR16" s="125"/>
      <c r="BS16" s="125"/>
      <c r="BT16" s="125"/>
      <c r="BU16" s="126">
        <v>260611008.21000001</v>
      </c>
      <c r="BV16" s="127">
        <v>10570221.909</v>
      </c>
      <c r="BW16" s="114">
        <v>24.655206906120217</v>
      </c>
      <c r="BX16" s="115">
        <v>0.24062074612882836</v>
      </c>
      <c r="BY16" s="128">
        <v>257786915.84</v>
      </c>
      <c r="BZ16" s="129">
        <v>200</v>
      </c>
      <c r="CA16" s="117">
        <v>2733709.7282063747</v>
      </c>
      <c r="CB16" s="130">
        <v>1563143.8699999996</v>
      </c>
      <c r="CC16" s="130">
        <v>6334568.8599999985</v>
      </c>
      <c r="CD16" s="130">
        <v>4479579.5799999991</v>
      </c>
      <c r="CE16" s="117">
        <v>3418133.1499999994</v>
      </c>
      <c r="CF16" s="130">
        <v>0</v>
      </c>
      <c r="CG16" s="131">
        <v>3418133.1499999994</v>
      </c>
      <c r="CH16" s="112">
        <v>6306786.3986820001</v>
      </c>
      <c r="CI16" s="112">
        <v>3222010.5656030681</v>
      </c>
      <c r="CJ16" s="131">
        <v>3597.86</v>
      </c>
      <c r="CK16" s="131">
        <v>5879.67</v>
      </c>
      <c r="CL16" s="131">
        <v>4419.68</v>
      </c>
      <c r="CM16" s="131">
        <v>0</v>
      </c>
      <c r="CN16" s="112">
        <v>5057.8500000000004</v>
      </c>
      <c r="CO16" s="131">
        <v>0</v>
      </c>
      <c r="CP16" s="131">
        <v>0</v>
      </c>
      <c r="CQ16" s="131">
        <v>0</v>
      </c>
      <c r="CR16" s="131">
        <v>0</v>
      </c>
      <c r="CS16" s="112">
        <v>0</v>
      </c>
      <c r="CT16" s="112">
        <v>-488300.83739669342</v>
      </c>
      <c r="CU16" s="132">
        <v>0</v>
      </c>
      <c r="CV16" s="112">
        <v>-488300.83739669342</v>
      </c>
      <c r="CW16" s="112">
        <v>0</v>
      </c>
      <c r="CX16" s="133">
        <v>-488300.83739669342</v>
      </c>
      <c r="CY16" s="112">
        <v>0</v>
      </c>
      <c r="CZ16" s="112">
        <v>0</v>
      </c>
      <c r="DA16" s="131">
        <v>0</v>
      </c>
      <c r="DB16" s="117">
        <v>0</v>
      </c>
      <c r="DC16" s="112">
        <v>0</v>
      </c>
      <c r="DD16" s="134">
        <v>0</v>
      </c>
      <c r="DE16" s="112">
        <v>0</v>
      </c>
      <c r="DF16" s="112">
        <v>0</v>
      </c>
      <c r="DG16" s="112">
        <v>0</v>
      </c>
      <c r="DH16" s="112">
        <v>0</v>
      </c>
      <c r="DI16" s="135">
        <v>0</v>
      </c>
      <c r="DJ16" s="135">
        <v>0</v>
      </c>
      <c r="DK16" s="135">
        <v>0</v>
      </c>
      <c r="DL16" s="135">
        <v>0</v>
      </c>
      <c r="DM16" s="135">
        <v>0</v>
      </c>
      <c r="DN16" s="135">
        <v>0</v>
      </c>
      <c r="DO16" s="112">
        <v>0</v>
      </c>
      <c r="DP16" s="112">
        <v>0</v>
      </c>
      <c r="DQ16" s="112">
        <v>0</v>
      </c>
      <c r="DR16" s="112">
        <v>0</v>
      </c>
      <c r="DS16" s="136">
        <v>0</v>
      </c>
      <c r="DT16" s="115">
        <v>2.4199999999999999E-2</v>
      </c>
      <c r="DU16" s="132">
        <v>2.4899999999999999E-2</v>
      </c>
      <c r="DV16" s="124">
        <v>0</v>
      </c>
      <c r="DW16" s="137">
        <v>46213</v>
      </c>
    </row>
    <row r="17" spans="1:127" ht="15" hidden="1">
      <c r="A17" s="106" t="s">
        <v>253</v>
      </c>
      <c r="B17" s="107">
        <v>736</v>
      </c>
      <c r="C17" t="s">
        <v>349</v>
      </c>
      <c r="D17" t="b">
        <v>1</v>
      </c>
      <c r="E17" s="108" t="s">
        <v>254</v>
      </c>
      <c r="F17" s="109" t="s">
        <v>29</v>
      </c>
      <c r="G17" s="109" t="b">
        <v>1</v>
      </c>
      <c r="H17" s="110"/>
      <c r="I17" s="109" t="b">
        <v>1</v>
      </c>
      <c r="J17" s="109" t="s">
        <v>29</v>
      </c>
      <c r="K17" s="109" t="b">
        <v>1</v>
      </c>
      <c r="L17" s="109" t="b">
        <v>0</v>
      </c>
      <c r="M17" s="111">
        <v>0</v>
      </c>
      <c r="N17" s="112">
        <v>14767454.98</v>
      </c>
      <c r="O17" s="113">
        <v>232946.76</v>
      </c>
      <c r="P17" s="114">
        <v>63.394120527797853</v>
      </c>
      <c r="Q17" s="115">
        <v>1.3393262427496557E-2</v>
      </c>
      <c r="R17" s="112">
        <v>16484721.25</v>
      </c>
      <c r="S17" s="116">
        <v>200</v>
      </c>
      <c r="T17" s="117">
        <v>152161.82469513876</v>
      </c>
      <c r="U17" s="112">
        <v>89533.56</v>
      </c>
      <c r="V17" s="112">
        <v>396289.81000000011</v>
      </c>
      <c r="W17" s="112">
        <v>287989.77000000008</v>
      </c>
      <c r="X17" s="117">
        <v>197833.60000000003</v>
      </c>
      <c r="Y17" s="118">
        <v>0</v>
      </c>
      <c r="Z17" s="112">
        <v>197833.60000000003</v>
      </c>
      <c r="AA17" s="112">
        <v>323407.26406199997</v>
      </c>
      <c r="AB17" s="112">
        <v>162249.14722330539</v>
      </c>
      <c r="AC17" s="112">
        <v>0</v>
      </c>
      <c r="AD17" s="112">
        <v>3105.31</v>
      </c>
      <c r="AE17" s="112">
        <v>10.47</v>
      </c>
      <c r="AF17" s="112">
        <v>3094.87</v>
      </c>
      <c r="AG17" s="112">
        <v>-0.03</v>
      </c>
      <c r="AH17" s="112">
        <v>0</v>
      </c>
      <c r="AI17" s="112">
        <v>0</v>
      </c>
      <c r="AJ17" s="112">
        <v>0</v>
      </c>
      <c r="AK17" s="112">
        <v>0</v>
      </c>
      <c r="AL17" s="112">
        <v>0</v>
      </c>
      <c r="AM17" s="112">
        <v>-10087.322528166638</v>
      </c>
      <c r="AN17" s="120">
        <v>0</v>
      </c>
      <c r="AO17" s="121">
        <v>-10087.322528166638</v>
      </c>
      <c r="AP17" s="121">
        <v>0</v>
      </c>
      <c r="AQ17" s="121">
        <v>-10087.322528166638</v>
      </c>
      <c r="AR17" s="112">
        <v>0</v>
      </c>
      <c r="AS17" s="112">
        <v>0</v>
      </c>
      <c r="AT17" s="123">
        <v>0</v>
      </c>
      <c r="AU17" s="117">
        <v>0</v>
      </c>
      <c r="AV17" s="119">
        <v>0</v>
      </c>
      <c r="AW17" s="120">
        <v>0</v>
      </c>
      <c r="AX17" s="112">
        <v>0</v>
      </c>
      <c r="AY17" s="112">
        <v>0</v>
      </c>
      <c r="AZ17" s="112">
        <v>0</v>
      </c>
      <c r="BA17" s="112">
        <v>0</v>
      </c>
      <c r="BB17" s="84">
        <v>0</v>
      </c>
      <c r="BC17" s="84">
        <v>0</v>
      </c>
      <c r="BD17" s="84">
        <v>0</v>
      </c>
      <c r="BE17" s="84">
        <v>0</v>
      </c>
      <c r="BF17" s="84">
        <v>0</v>
      </c>
      <c r="BG17" s="84">
        <v>0</v>
      </c>
      <c r="BH17" s="112">
        <v>0</v>
      </c>
      <c r="BI17" s="112">
        <v>0</v>
      </c>
      <c r="BJ17" s="112">
        <v>0</v>
      </c>
      <c r="BK17" s="112">
        <v>0</v>
      </c>
      <c r="BL17" s="112">
        <v>0</v>
      </c>
      <c r="BM17" s="115">
        <v>2.1899999999999999E-2</v>
      </c>
      <c r="BN17" s="115">
        <v>2.1899999999999999E-2</v>
      </c>
      <c r="BO17" s="124">
        <v>0</v>
      </c>
      <c r="BP17" s="80">
        <v>46213</v>
      </c>
      <c r="BQ17" s="125"/>
      <c r="BR17" s="125"/>
      <c r="BS17" s="125"/>
      <c r="BT17" s="125"/>
      <c r="BU17" s="126">
        <v>14503401.85</v>
      </c>
      <c r="BV17" s="127">
        <v>232867.889</v>
      </c>
      <c r="BW17" s="114">
        <v>62.281673580164586</v>
      </c>
      <c r="BX17" s="115">
        <v>1.3390913141094706E-2</v>
      </c>
      <c r="BY17" s="128">
        <v>16484721.25</v>
      </c>
      <c r="BZ17" s="129">
        <v>200</v>
      </c>
      <c r="CA17" s="117">
        <v>152135.13428213651</v>
      </c>
      <c r="CB17" s="130">
        <v>89533.56</v>
      </c>
      <c r="CC17" s="130">
        <v>396289.81000000011</v>
      </c>
      <c r="CD17" s="130">
        <v>287989.77000000008</v>
      </c>
      <c r="CE17" s="117">
        <v>197833.60000000003</v>
      </c>
      <c r="CF17" s="130">
        <v>0</v>
      </c>
      <c r="CG17" s="131">
        <v>197833.60000000003</v>
      </c>
      <c r="CH17" s="112">
        <v>317624.50051499996</v>
      </c>
      <c r="CI17" s="112">
        <v>162267.98116511386</v>
      </c>
      <c r="CJ17" s="131">
        <v>0</v>
      </c>
      <c r="CK17" s="131">
        <v>3105.31</v>
      </c>
      <c r="CL17" s="131">
        <v>10.47</v>
      </c>
      <c r="CM17" s="131">
        <v>3094.87</v>
      </c>
      <c r="CN17" s="112">
        <v>-2.9999999999745341E-2</v>
      </c>
      <c r="CO17" s="131">
        <v>0</v>
      </c>
      <c r="CP17" s="131">
        <v>0</v>
      </c>
      <c r="CQ17" s="131">
        <v>0</v>
      </c>
      <c r="CR17" s="131">
        <v>0</v>
      </c>
      <c r="CS17" s="112">
        <v>0</v>
      </c>
      <c r="CT17" s="112">
        <v>-10132.846882977348</v>
      </c>
      <c r="CU17" s="132">
        <v>0</v>
      </c>
      <c r="CV17" s="112">
        <v>-10132.846882977348</v>
      </c>
      <c r="CW17" s="112">
        <v>0</v>
      </c>
      <c r="CX17" s="133">
        <v>-10132.846882977348</v>
      </c>
      <c r="CY17" s="112">
        <v>0</v>
      </c>
      <c r="CZ17" s="112">
        <v>0</v>
      </c>
      <c r="DA17" s="131">
        <v>0</v>
      </c>
      <c r="DB17" s="117">
        <v>0</v>
      </c>
      <c r="DC17" s="112">
        <v>0</v>
      </c>
      <c r="DD17" s="134">
        <v>0</v>
      </c>
      <c r="DE17" s="112">
        <v>0</v>
      </c>
      <c r="DF17" s="112">
        <v>0</v>
      </c>
      <c r="DG17" s="112">
        <v>0</v>
      </c>
      <c r="DH17" s="112">
        <v>0</v>
      </c>
      <c r="DI17" s="135">
        <v>0</v>
      </c>
      <c r="DJ17" s="135">
        <v>0</v>
      </c>
      <c r="DK17" s="135">
        <v>0</v>
      </c>
      <c r="DL17" s="135">
        <v>0</v>
      </c>
      <c r="DM17" s="135">
        <v>0</v>
      </c>
      <c r="DN17" s="135">
        <v>0</v>
      </c>
      <c r="DO17" s="112">
        <v>0</v>
      </c>
      <c r="DP17" s="112">
        <v>0</v>
      </c>
      <c r="DQ17" s="112">
        <v>0</v>
      </c>
      <c r="DR17" s="112">
        <v>0</v>
      </c>
      <c r="DS17" s="136">
        <v>0</v>
      </c>
      <c r="DT17" s="115">
        <v>2.1899999999999999E-2</v>
      </c>
      <c r="DU17" s="132">
        <v>2.1899999999999999E-2</v>
      </c>
      <c r="DV17" s="124">
        <v>0</v>
      </c>
      <c r="DW17" s="137">
        <v>46213</v>
      </c>
    </row>
    <row r="18" spans="1:127" ht="15" hidden="1">
      <c r="A18" s="106" t="s">
        <v>255</v>
      </c>
      <c r="B18" s="107">
        <v>736</v>
      </c>
      <c r="C18" t="s">
        <v>349</v>
      </c>
      <c r="D18" t="b">
        <v>1</v>
      </c>
      <c r="E18" s="108" t="s">
        <v>224</v>
      </c>
      <c r="F18" s="109" t="s">
        <v>29</v>
      </c>
      <c r="G18" s="109" t="b">
        <v>1</v>
      </c>
      <c r="H18" s="110"/>
      <c r="I18" s="109" t="b">
        <v>1</v>
      </c>
      <c r="J18" s="109" t="s">
        <v>29</v>
      </c>
      <c r="K18" s="109" t="b">
        <v>1</v>
      </c>
      <c r="L18" s="109" t="b">
        <v>0</v>
      </c>
      <c r="M18" s="111">
        <v>0</v>
      </c>
      <c r="N18" s="112">
        <v>5302090.43</v>
      </c>
      <c r="O18" s="113">
        <v>233289.99</v>
      </c>
      <c r="P18" s="114">
        <v>22.727466489239422</v>
      </c>
      <c r="Q18" s="115">
        <v>4.8087018812301846E-3</v>
      </c>
      <c r="R18" s="112">
        <v>5073462.74</v>
      </c>
      <c r="S18" s="116">
        <v>200</v>
      </c>
      <c r="T18" s="117">
        <v>54632.010432405106</v>
      </c>
      <c r="U18" s="112">
        <v>31850.739999999998</v>
      </c>
      <c r="V18" s="112">
        <v>119855.44000000002</v>
      </c>
      <c r="W18" s="112">
        <v>83221.959999999992</v>
      </c>
      <c r="X18" s="117">
        <v>68484.22000000003</v>
      </c>
      <c r="Y18" s="118">
        <v>0</v>
      </c>
      <c r="Z18" s="112">
        <v>68484.22000000003</v>
      </c>
      <c r="AA18" s="112">
        <v>130431.42457799999</v>
      </c>
      <c r="AB18" s="112">
        <v>65435.720716663811</v>
      </c>
      <c r="AC18" s="112">
        <v>0</v>
      </c>
      <c r="AD18" s="112">
        <v>0</v>
      </c>
      <c r="AE18" s="112">
        <v>0</v>
      </c>
      <c r="AF18" s="112">
        <v>0</v>
      </c>
      <c r="AG18" s="112">
        <v>0</v>
      </c>
      <c r="AH18" s="112">
        <v>0</v>
      </c>
      <c r="AI18" s="112">
        <v>0</v>
      </c>
      <c r="AJ18" s="112">
        <v>0</v>
      </c>
      <c r="AK18" s="112">
        <v>0</v>
      </c>
      <c r="AL18" s="112">
        <v>0</v>
      </c>
      <c r="AM18" s="112">
        <v>-10803.710284258705</v>
      </c>
      <c r="AN18" s="120">
        <v>0</v>
      </c>
      <c r="AO18" s="121">
        <v>-10803.710284258705</v>
      </c>
      <c r="AP18" s="121">
        <v>0</v>
      </c>
      <c r="AQ18" s="121">
        <v>-10803.710284258705</v>
      </c>
      <c r="AR18" s="112">
        <v>0</v>
      </c>
      <c r="AS18" s="112">
        <v>0</v>
      </c>
      <c r="AT18" s="123">
        <v>0</v>
      </c>
      <c r="AU18" s="117">
        <v>0</v>
      </c>
      <c r="AV18" s="119">
        <v>0</v>
      </c>
      <c r="AW18" s="120">
        <v>0</v>
      </c>
      <c r="AX18" s="112">
        <v>0</v>
      </c>
      <c r="AY18" s="112">
        <v>0</v>
      </c>
      <c r="AZ18" s="112">
        <v>0</v>
      </c>
      <c r="BA18" s="112">
        <v>0</v>
      </c>
      <c r="BB18" s="84">
        <v>0</v>
      </c>
      <c r="BC18" s="84">
        <v>0</v>
      </c>
      <c r="BD18" s="84">
        <v>0</v>
      </c>
      <c r="BE18" s="84">
        <v>0</v>
      </c>
      <c r="BF18" s="84">
        <v>0</v>
      </c>
      <c r="BG18" s="84">
        <v>0</v>
      </c>
      <c r="BH18" s="112">
        <v>0</v>
      </c>
      <c r="BI18" s="112">
        <v>0</v>
      </c>
      <c r="BJ18" s="112">
        <v>0</v>
      </c>
      <c r="BK18" s="112">
        <v>0</v>
      </c>
      <c r="BL18" s="112">
        <v>0</v>
      </c>
      <c r="BM18" s="115">
        <v>2.46E-2</v>
      </c>
      <c r="BN18" s="115">
        <v>2.5399999999999999E-2</v>
      </c>
      <c r="BO18" s="124">
        <v>0</v>
      </c>
      <c r="BP18" s="80">
        <v>46213</v>
      </c>
      <c r="BQ18" s="125"/>
      <c r="BR18" s="125"/>
      <c r="BS18" s="125"/>
      <c r="BT18" s="125"/>
      <c r="BU18" s="126">
        <v>5131030.87</v>
      </c>
      <c r="BV18" s="127">
        <v>229700.91699999999</v>
      </c>
      <c r="BW18" s="114">
        <v>22.337877170947472</v>
      </c>
      <c r="BX18" s="115">
        <v>4.7374532826893719E-3</v>
      </c>
      <c r="BY18" s="128">
        <v>5073462.74</v>
      </c>
      <c r="BZ18" s="129">
        <v>200</v>
      </c>
      <c r="CA18" s="117">
        <v>53822.549942876874</v>
      </c>
      <c r="CB18" s="130">
        <v>31850.739999999998</v>
      </c>
      <c r="CC18" s="130">
        <v>119855.44000000002</v>
      </c>
      <c r="CD18" s="130">
        <v>83221.959999999992</v>
      </c>
      <c r="CE18" s="117">
        <v>68484.22000000003</v>
      </c>
      <c r="CF18" s="130">
        <v>0</v>
      </c>
      <c r="CG18" s="131">
        <v>68484.22000000003</v>
      </c>
      <c r="CH18" s="112">
        <v>126223.359402</v>
      </c>
      <c r="CI18" s="112">
        <v>64484.980449654766</v>
      </c>
      <c r="CJ18" s="131">
        <v>0</v>
      </c>
      <c r="CK18" s="131">
        <v>0</v>
      </c>
      <c r="CL18" s="131">
        <v>0</v>
      </c>
      <c r="CM18" s="131">
        <v>0</v>
      </c>
      <c r="CN18" s="112">
        <v>0</v>
      </c>
      <c r="CO18" s="131">
        <v>0</v>
      </c>
      <c r="CP18" s="131">
        <v>0</v>
      </c>
      <c r="CQ18" s="131">
        <v>0</v>
      </c>
      <c r="CR18" s="131">
        <v>0</v>
      </c>
      <c r="CS18" s="112">
        <v>0</v>
      </c>
      <c r="CT18" s="112">
        <v>-10662.430506777891</v>
      </c>
      <c r="CU18" s="132">
        <v>0</v>
      </c>
      <c r="CV18" s="112">
        <v>-10662.430506777891</v>
      </c>
      <c r="CW18" s="112">
        <v>0</v>
      </c>
      <c r="CX18" s="133">
        <v>-10662.430506777891</v>
      </c>
      <c r="CY18" s="112">
        <v>0</v>
      </c>
      <c r="CZ18" s="112">
        <v>0</v>
      </c>
      <c r="DA18" s="131">
        <v>0</v>
      </c>
      <c r="DB18" s="117">
        <v>0</v>
      </c>
      <c r="DC18" s="112">
        <v>0</v>
      </c>
      <c r="DD18" s="134">
        <v>0</v>
      </c>
      <c r="DE18" s="112">
        <v>0</v>
      </c>
      <c r="DF18" s="112">
        <v>0</v>
      </c>
      <c r="DG18" s="112">
        <v>0</v>
      </c>
      <c r="DH18" s="112">
        <v>0</v>
      </c>
      <c r="DI18" s="135">
        <v>0</v>
      </c>
      <c r="DJ18" s="135">
        <v>0</v>
      </c>
      <c r="DK18" s="135">
        <v>0</v>
      </c>
      <c r="DL18" s="135">
        <v>0</v>
      </c>
      <c r="DM18" s="135">
        <v>0</v>
      </c>
      <c r="DN18" s="135">
        <v>0</v>
      </c>
      <c r="DO18" s="112">
        <v>0</v>
      </c>
      <c r="DP18" s="112">
        <v>0</v>
      </c>
      <c r="DQ18" s="112">
        <v>0</v>
      </c>
      <c r="DR18" s="112">
        <v>0</v>
      </c>
      <c r="DS18" s="136">
        <v>0</v>
      </c>
      <c r="DT18" s="115">
        <v>2.46E-2</v>
      </c>
      <c r="DU18" s="132">
        <v>2.5399999999999999E-2</v>
      </c>
      <c r="DV18" s="124">
        <v>0</v>
      </c>
      <c r="DW18" s="137">
        <v>46213</v>
      </c>
    </row>
    <row r="19" spans="1:127" ht="15" hidden="1">
      <c r="A19" s="106" t="s">
        <v>256</v>
      </c>
      <c r="B19" s="107">
        <v>736</v>
      </c>
      <c r="C19" t="s">
        <v>349</v>
      </c>
      <c r="D19" t="b">
        <v>1</v>
      </c>
      <c r="E19" s="108" t="s">
        <v>183</v>
      </c>
      <c r="F19" s="109" t="s">
        <v>29</v>
      </c>
      <c r="G19" s="109" t="b">
        <v>1</v>
      </c>
      <c r="H19" s="110"/>
      <c r="I19" s="109" t="b">
        <v>1</v>
      </c>
      <c r="J19" s="109" t="s">
        <v>29</v>
      </c>
      <c r="K19" s="109" t="b">
        <v>1</v>
      </c>
      <c r="L19" s="109" t="b">
        <v>0</v>
      </c>
      <c r="M19" s="111">
        <v>0</v>
      </c>
      <c r="N19" s="112">
        <v>545278.06999999995</v>
      </c>
      <c r="O19" s="113">
        <v>8208.3799999999992</v>
      </c>
      <c r="P19" s="114">
        <v>66.429437964616653</v>
      </c>
      <c r="Q19" s="115">
        <v>4.9453695964264493E-4</v>
      </c>
      <c r="R19" s="112">
        <v>522969.4</v>
      </c>
      <c r="S19" s="116">
        <v>200</v>
      </c>
      <c r="T19" s="117">
        <v>5618.4702245453245</v>
      </c>
      <c r="U19" s="112">
        <v>3289.8</v>
      </c>
      <c r="V19" s="112">
        <v>11936.14</v>
      </c>
      <c r="W19" s="112">
        <v>8218.06</v>
      </c>
      <c r="X19" s="117">
        <v>7007.8799999999992</v>
      </c>
      <c r="Y19" s="118">
        <v>0</v>
      </c>
      <c r="Z19" s="112">
        <v>7007.8799999999992</v>
      </c>
      <c r="AA19" s="112">
        <v>13359.312715</v>
      </c>
      <c r="AB19" s="112">
        <v>6702.1905082585745</v>
      </c>
      <c r="AC19" s="112">
        <v>0</v>
      </c>
      <c r="AD19" s="112">
        <v>0</v>
      </c>
      <c r="AE19" s="112">
        <v>0</v>
      </c>
      <c r="AF19" s="112">
        <v>0</v>
      </c>
      <c r="AG19" s="112">
        <v>0</v>
      </c>
      <c r="AH19" s="112">
        <v>0</v>
      </c>
      <c r="AI19" s="112">
        <v>0</v>
      </c>
      <c r="AJ19" s="112">
        <v>0</v>
      </c>
      <c r="AK19" s="112">
        <v>0</v>
      </c>
      <c r="AL19" s="112">
        <v>0</v>
      </c>
      <c r="AM19" s="112">
        <v>-1083.72028371325</v>
      </c>
      <c r="AN19" s="120">
        <v>0</v>
      </c>
      <c r="AO19" s="121">
        <v>-1083.72028371325</v>
      </c>
      <c r="AP19" s="121">
        <v>0</v>
      </c>
      <c r="AQ19" s="121">
        <v>-1083.72028371325</v>
      </c>
      <c r="AR19" s="112">
        <v>0</v>
      </c>
      <c r="AS19" s="112">
        <v>0</v>
      </c>
      <c r="AT19" s="123">
        <v>0</v>
      </c>
      <c r="AU19" s="117">
        <v>0</v>
      </c>
      <c r="AV19" s="119">
        <v>0</v>
      </c>
      <c r="AW19" s="120">
        <v>0</v>
      </c>
      <c r="AX19" s="112">
        <v>0</v>
      </c>
      <c r="AY19" s="112">
        <v>0</v>
      </c>
      <c r="AZ19" s="112">
        <v>0</v>
      </c>
      <c r="BA19" s="112">
        <v>0</v>
      </c>
      <c r="BB19" s="84">
        <v>0</v>
      </c>
      <c r="BC19" s="84">
        <v>0</v>
      </c>
      <c r="BD19" s="84">
        <v>0</v>
      </c>
      <c r="BE19" s="84">
        <v>0</v>
      </c>
      <c r="BF19" s="84">
        <v>0</v>
      </c>
      <c r="BG19" s="84">
        <v>0</v>
      </c>
      <c r="BH19" s="112">
        <v>0</v>
      </c>
      <c r="BI19" s="112">
        <v>0</v>
      </c>
      <c r="BJ19" s="112">
        <v>0</v>
      </c>
      <c r="BK19" s="112">
        <v>0</v>
      </c>
      <c r="BL19" s="112">
        <v>0</v>
      </c>
      <c r="BM19" s="115">
        <v>2.4500000000000001E-2</v>
      </c>
      <c r="BN19" s="115">
        <v>2.53E-2</v>
      </c>
      <c r="BO19" s="124">
        <v>0</v>
      </c>
      <c r="BP19" s="80">
        <v>46213</v>
      </c>
      <c r="BQ19" s="125"/>
      <c r="BR19" s="125"/>
      <c r="BS19" s="125"/>
      <c r="BT19" s="125"/>
      <c r="BU19" s="126">
        <v>535696.96</v>
      </c>
      <c r="BV19" s="127">
        <v>8208.3809999999994</v>
      </c>
      <c r="BW19" s="114">
        <v>65.262194822584377</v>
      </c>
      <c r="BX19" s="115">
        <v>4.9460613003069246E-4</v>
      </c>
      <c r="BY19" s="128">
        <v>522969.4</v>
      </c>
      <c r="BZ19" s="129">
        <v>200</v>
      </c>
      <c r="CA19" s="117">
        <v>5619.2560743348849</v>
      </c>
      <c r="CB19" s="130">
        <v>3289.8</v>
      </c>
      <c r="CC19" s="130">
        <v>11936.14</v>
      </c>
      <c r="CD19" s="130">
        <v>8218.06</v>
      </c>
      <c r="CE19" s="117">
        <v>7007.8799999999992</v>
      </c>
      <c r="CF19" s="130">
        <v>0</v>
      </c>
      <c r="CG19" s="131">
        <v>7007.8799999999992</v>
      </c>
      <c r="CH19" s="112">
        <v>13124.57552</v>
      </c>
      <c r="CI19" s="112">
        <v>6705.0821640848153</v>
      </c>
      <c r="CJ19" s="131">
        <v>0</v>
      </c>
      <c r="CK19" s="131">
        <v>0</v>
      </c>
      <c r="CL19" s="131">
        <v>0</v>
      </c>
      <c r="CM19" s="131">
        <v>0</v>
      </c>
      <c r="CN19" s="112">
        <v>0</v>
      </c>
      <c r="CO19" s="131">
        <v>0</v>
      </c>
      <c r="CP19" s="131">
        <v>0</v>
      </c>
      <c r="CQ19" s="131">
        <v>0</v>
      </c>
      <c r="CR19" s="131">
        <v>0</v>
      </c>
      <c r="CS19" s="112">
        <v>0</v>
      </c>
      <c r="CT19" s="112">
        <v>-1085.8260897499304</v>
      </c>
      <c r="CU19" s="132">
        <v>0</v>
      </c>
      <c r="CV19" s="112">
        <v>-1085.8260897499304</v>
      </c>
      <c r="CW19" s="112">
        <v>0</v>
      </c>
      <c r="CX19" s="133">
        <v>-1085.8260897499304</v>
      </c>
      <c r="CY19" s="112">
        <v>0</v>
      </c>
      <c r="CZ19" s="112">
        <v>0</v>
      </c>
      <c r="DA19" s="131">
        <v>0</v>
      </c>
      <c r="DB19" s="117">
        <v>0</v>
      </c>
      <c r="DC19" s="112">
        <v>0</v>
      </c>
      <c r="DD19" s="134">
        <v>0</v>
      </c>
      <c r="DE19" s="112">
        <v>0</v>
      </c>
      <c r="DF19" s="112">
        <v>0</v>
      </c>
      <c r="DG19" s="112">
        <v>0</v>
      </c>
      <c r="DH19" s="112">
        <v>0</v>
      </c>
      <c r="DI19" s="135">
        <v>0</v>
      </c>
      <c r="DJ19" s="135">
        <v>0</v>
      </c>
      <c r="DK19" s="135">
        <v>0</v>
      </c>
      <c r="DL19" s="135">
        <v>0</v>
      </c>
      <c r="DM19" s="135">
        <v>0</v>
      </c>
      <c r="DN19" s="135">
        <v>0</v>
      </c>
      <c r="DO19" s="112">
        <v>0</v>
      </c>
      <c r="DP19" s="112">
        <v>0</v>
      </c>
      <c r="DQ19" s="112">
        <v>0</v>
      </c>
      <c r="DR19" s="112">
        <v>0</v>
      </c>
      <c r="DS19" s="136">
        <v>0</v>
      </c>
      <c r="DT19" s="115">
        <v>2.4500000000000001E-2</v>
      </c>
      <c r="DU19" s="132">
        <v>2.53E-2</v>
      </c>
      <c r="DV19" s="124">
        <v>0</v>
      </c>
      <c r="DW19" s="137">
        <v>46213</v>
      </c>
    </row>
    <row r="20" spans="1:127" ht="15">
      <c r="A20" s="106" t="s">
        <v>257</v>
      </c>
      <c r="B20" s="107">
        <v>736</v>
      </c>
      <c r="C20" t="s">
        <v>349</v>
      </c>
      <c r="D20" t="b">
        <v>1</v>
      </c>
      <c r="E20" s="108" t="s">
        <v>185</v>
      </c>
      <c r="F20" s="109" t="s">
        <v>29</v>
      </c>
      <c r="G20" s="109" t="b">
        <v>1</v>
      </c>
      <c r="H20" s="110"/>
      <c r="I20" s="109" t="b">
        <v>1</v>
      </c>
      <c r="J20" s="109" t="s">
        <v>29</v>
      </c>
      <c r="K20" s="109" t="b">
        <v>1</v>
      </c>
      <c r="L20" s="109" t="b">
        <v>0</v>
      </c>
      <c r="M20" s="111">
        <v>0</v>
      </c>
      <c r="N20" s="112">
        <v>75810840.519999996</v>
      </c>
      <c r="O20" s="113">
        <v>3319970.52</v>
      </c>
      <c r="P20" s="114">
        <v>22.834793280031896</v>
      </c>
      <c r="Q20" s="115">
        <v>6.8756226669292306E-2</v>
      </c>
      <c r="R20" s="112">
        <v>68592830.890000001</v>
      </c>
      <c r="S20" s="116">
        <v>200</v>
      </c>
      <c r="T20" s="117">
        <v>781144.47213946143</v>
      </c>
      <c r="U20" s="112">
        <v>238490.98</v>
      </c>
      <c r="V20" s="112">
        <v>802531.82999999984</v>
      </c>
      <c r="W20" s="112">
        <v>545836.1399999999</v>
      </c>
      <c r="X20" s="117">
        <v>495186.66999999993</v>
      </c>
      <c r="Y20" s="118">
        <v>0</v>
      </c>
      <c r="Z20" s="112">
        <v>495186.66999999993</v>
      </c>
      <c r="AA20" s="112">
        <v>1000703.094864</v>
      </c>
      <c r="AB20" s="112">
        <v>502039.50809923693</v>
      </c>
      <c r="AC20" s="112">
        <v>0</v>
      </c>
      <c r="AD20" s="112">
        <v>441914.96</v>
      </c>
      <c r="AE20" s="112">
        <v>0</v>
      </c>
      <c r="AF20" s="112">
        <v>441914.34</v>
      </c>
      <c r="AG20" s="112">
        <v>0.62</v>
      </c>
      <c r="AH20" s="112">
        <v>0</v>
      </c>
      <c r="AI20" s="112">
        <v>0</v>
      </c>
      <c r="AJ20" s="112">
        <v>0</v>
      </c>
      <c r="AK20" s="112">
        <v>0</v>
      </c>
      <c r="AL20" s="112">
        <v>0</v>
      </c>
      <c r="AM20" s="112">
        <v>279104.9640402245</v>
      </c>
      <c r="AN20" s="120">
        <v>0</v>
      </c>
      <c r="AO20" s="121">
        <v>279104.9640402245</v>
      </c>
      <c r="AP20" s="121">
        <v>0</v>
      </c>
      <c r="AQ20" s="121">
        <v>279104.9640402245</v>
      </c>
      <c r="AR20" s="112">
        <v>195982.42200264934</v>
      </c>
      <c r="AS20" s="112">
        <v>195982.42200264934</v>
      </c>
      <c r="AT20" s="123">
        <v>0</v>
      </c>
      <c r="AU20" s="117">
        <v>195982.42200264934</v>
      </c>
      <c r="AV20" s="119">
        <v>0</v>
      </c>
      <c r="AW20" s="120">
        <v>0</v>
      </c>
      <c r="AX20" s="112">
        <v>175341.77901494672</v>
      </c>
      <c r="AY20" s="112">
        <v>20640.642987702631</v>
      </c>
      <c r="AZ20" s="112">
        <v>0</v>
      </c>
      <c r="BA20" s="112">
        <v>0</v>
      </c>
      <c r="BB20" s="84">
        <v>5.28E-2</v>
      </c>
      <c r="BC20" s="84">
        <v>6.1999999999999998E-3</v>
      </c>
      <c r="BD20" s="84">
        <v>0</v>
      </c>
      <c r="BE20" s="84">
        <v>0</v>
      </c>
      <c r="BF20" s="84">
        <v>5.8999999999999997E-2</v>
      </c>
      <c r="BG20" s="84">
        <v>0</v>
      </c>
      <c r="BH20" s="112">
        <v>175294.44345600001</v>
      </c>
      <c r="BI20" s="112">
        <v>20583.817223999999</v>
      </c>
      <c r="BJ20" s="112">
        <v>0</v>
      </c>
      <c r="BK20" s="112">
        <v>0</v>
      </c>
      <c r="BL20" s="112">
        <v>195878.26067999998</v>
      </c>
      <c r="BM20" s="115">
        <v>1.32E-2</v>
      </c>
      <c r="BN20" s="115">
        <v>1.3299999999999999E-2</v>
      </c>
      <c r="BO20" s="124">
        <v>2.5851503644910303E-3</v>
      </c>
      <c r="BP20" s="80">
        <v>46213</v>
      </c>
      <c r="BQ20" s="125"/>
      <c r="BR20" s="125"/>
      <c r="BS20" s="125"/>
      <c r="BT20" s="125"/>
      <c r="BU20" s="126">
        <v>74493773.519999996</v>
      </c>
      <c r="BV20" s="127">
        <v>3320159.702</v>
      </c>
      <c r="BW20" s="114">
        <v>22.436804312493276</v>
      </c>
      <c r="BX20" s="115">
        <v>6.8779701553859998E-2</v>
      </c>
      <c r="BY20" s="128">
        <v>68592830.890000001</v>
      </c>
      <c r="BZ20" s="129">
        <v>200</v>
      </c>
      <c r="CA20" s="117">
        <v>781411.17200364033</v>
      </c>
      <c r="CB20" s="130">
        <v>238490.98</v>
      </c>
      <c r="CC20" s="130">
        <v>802531.82999999984</v>
      </c>
      <c r="CD20" s="130">
        <v>545836.1399999999</v>
      </c>
      <c r="CE20" s="117">
        <v>495186.66999999993</v>
      </c>
      <c r="CF20" s="130">
        <v>0</v>
      </c>
      <c r="CG20" s="131">
        <v>495186.66999999993</v>
      </c>
      <c r="CH20" s="112">
        <v>983317.81046399998</v>
      </c>
      <c r="CI20" s="112">
        <v>502357.32976826205</v>
      </c>
      <c r="CJ20" s="131">
        <v>0</v>
      </c>
      <c r="CK20" s="131">
        <v>441914.96</v>
      </c>
      <c r="CL20" s="131">
        <v>0</v>
      </c>
      <c r="CM20" s="131">
        <v>441914.34</v>
      </c>
      <c r="CN20" s="112">
        <v>0.61999999999534339</v>
      </c>
      <c r="CO20" s="131">
        <v>0</v>
      </c>
      <c r="CP20" s="131">
        <v>0</v>
      </c>
      <c r="CQ20" s="131">
        <v>0</v>
      </c>
      <c r="CR20" s="131">
        <v>0</v>
      </c>
      <c r="CS20" s="112">
        <v>0</v>
      </c>
      <c r="CT20" s="112">
        <v>279053.84223537828</v>
      </c>
      <c r="CU20" s="132">
        <v>0</v>
      </c>
      <c r="CV20" s="112">
        <v>279053.84223537828</v>
      </c>
      <c r="CW20" s="112">
        <v>0</v>
      </c>
      <c r="CX20" s="133">
        <v>279053.84223537828</v>
      </c>
      <c r="CY20" s="112">
        <v>195837.35013783455</v>
      </c>
      <c r="CZ20" s="112">
        <v>195837.35013783455</v>
      </c>
      <c r="DA20" s="131">
        <v>0</v>
      </c>
      <c r="DB20" s="117">
        <v>195837.35013783455</v>
      </c>
      <c r="DC20" s="112">
        <v>0</v>
      </c>
      <c r="DD20" s="134">
        <v>0</v>
      </c>
      <c r="DE20" s="112">
        <v>175211.98595186631</v>
      </c>
      <c r="DF20" s="112">
        <v>20625.36418596825</v>
      </c>
      <c r="DG20" s="112">
        <v>0</v>
      </c>
      <c r="DH20" s="112">
        <v>0</v>
      </c>
      <c r="DI20" s="135">
        <v>5.28E-2</v>
      </c>
      <c r="DJ20" s="135">
        <v>6.1999999999999998E-3</v>
      </c>
      <c r="DK20" s="135">
        <v>0</v>
      </c>
      <c r="DL20" s="135">
        <v>0</v>
      </c>
      <c r="DM20" s="135">
        <v>5.8999999999999997E-2</v>
      </c>
      <c r="DN20" s="135">
        <v>0</v>
      </c>
      <c r="DO20" s="112">
        <v>175304.43226560001</v>
      </c>
      <c r="DP20" s="112">
        <v>20584.990152399998</v>
      </c>
      <c r="DQ20" s="112">
        <v>0</v>
      </c>
      <c r="DR20" s="112">
        <v>0</v>
      </c>
      <c r="DS20" s="136">
        <v>195889.422418</v>
      </c>
      <c r="DT20" s="115">
        <v>1.32E-2</v>
      </c>
      <c r="DU20" s="132">
        <v>1.3299999999999999E-2</v>
      </c>
      <c r="DV20" s="124">
        <v>2.6289089796915225E-3</v>
      </c>
      <c r="DW20" s="137">
        <v>46213</v>
      </c>
    </row>
    <row r="21" spans="1:127" ht="15">
      <c r="A21" s="106" t="s">
        <v>258</v>
      </c>
      <c r="B21" s="107">
        <v>736</v>
      </c>
      <c r="C21" t="s">
        <v>349</v>
      </c>
      <c r="D21" t="b">
        <v>1</v>
      </c>
      <c r="E21" s="108" t="s">
        <v>28</v>
      </c>
      <c r="F21" s="109" t="s">
        <v>29</v>
      </c>
      <c r="G21" s="109" t="b">
        <v>1</v>
      </c>
      <c r="H21" s="110"/>
      <c r="I21" s="109" t="b">
        <v>1</v>
      </c>
      <c r="J21" s="109" t="s">
        <v>29</v>
      </c>
      <c r="K21" s="109" t="b">
        <v>1</v>
      </c>
      <c r="L21" s="109" t="b">
        <v>0</v>
      </c>
      <c r="M21" s="111">
        <v>0</v>
      </c>
      <c r="N21" s="112">
        <v>141386346.80000001</v>
      </c>
      <c r="O21" s="113">
        <v>6411412.7999999998</v>
      </c>
      <c r="P21" s="114">
        <v>22.052291937901739</v>
      </c>
      <c r="Q21" s="115">
        <v>0.12822957299832838</v>
      </c>
      <c r="R21" s="112">
        <v>124684149.95</v>
      </c>
      <c r="S21" s="116">
        <v>200</v>
      </c>
      <c r="T21" s="117">
        <v>1456825.46824786</v>
      </c>
      <c r="U21" s="112">
        <v>353617.89000000007</v>
      </c>
      <c r="V21" s="112">
        <v>1124417.5999999999</v>
      </c>
      <c r="W21" s="112">
        <v>761364.17999999993</v>
      </c>
      <c r="X21" s="117">
        <v>716671.31</v>
      </c>
      <c r="Y21" s="118">
        <v>0</v>
      </c>
      <c r="Z21" s="112">
        <v>716671.31</v>
      </c>
      <c r="AA21" s="112">
        <v>1484556.6414000003</v>
      </c>
      <c r="AB21" s="112">
        <v>744782.4332902676</v>
      </c>
      <c r="AC21" s="112">
        <v>558.66999999999996</v>
      </c>
      <c r="AD21" s="112">
        <v>1015760.15</v>
      </c>
      <c r="AE21" s="112">
        <v>562.66</v>
      </c>
      <c r="AF21" s="112">
        <v>1015197.87</v>
      </c>
      <c r="AG21" s="112">
        <v>558.29</v>
      </c>
      <c r="AH21" s="112">
        <v>0</v>
      </c>
      <c r="AI21" s="112">
        <v>0</v>
      </c>
      <c r="AJ21" s="112">
        <v>0</v>
      </c>
      <c r="AK21" s="112">
        <v>0</v>
      </c>
      <c r="AL21" s="112">
        <v>0</v>
      </c>
      <c r="AM21" s="112">
        <v>712043.03495759238</v>
      </c>
      <c r="AN21" s="120">
        <v>0</v>
      </c>
      <c r="AO21" s="121">
        <v>712043.03495759238</v>
      </c>
      <c r="AP21" s="121">
        <v>0</v>
      </c>
      <c r="AQ21" s="121">
        <v>712043.03495759238</v>
      </c>
      <c r="AR21" s="112">
        <v>499983.64966735046</v>
      </c>
      <c r="AS21" s="112">
        <v>499983.64966735046</v>
      </c>
      <c r="AT21" s="123">
        <v>0</v>
      </c>
      <c r="AU21" s="117">
        <v>499983.64966735046</v>
      </c>
      <c r="AV21" s="119">
        <v>0</v>
      </c>
      <c r="AW21" s="120">
        <v>0</v>
      </c>
      <c r="AX21" s="112">
        <v>447325.94747642206</v>
      </c>
      <c r="AY21" s="112">
        <v>52657.702190928416</v>
      </c>
      <c r="AZ21" s="112">
        <v>0</v>
      </c>
      <c r="BA21" s="112">
        <v>0</v>
      </c>
      <c r="BB21" s="84">
        <v>6.9800000000000001E-2</v>
      </c>
      <c r="BC21" s="84">
        <v>8.2000000000000007E-3</v>
      </c>
      <c r="BD21" s="84">
        <v>0</v>
      </c>
      <c r="BE21" s="84">
        <v>0</v>
      </c>
      <c r="BF21" s="84">
        <v>7.8E-2</v>
      </c>
      <c r="BG21" s="84">
        <v>0</v>
      </c>
      <c r="BH21" s="112">
        <v>447516.61343999999</v>
      </c>
      <c r="BI21" s="112">
        <v>52573.58496</v>
      </c>
      <c r="BJ21" s="112">
        <v>0</v>
      </c>
      <c r="BK21" s="112">
        <v>0</v>
      </c>
      <c r="BL21" s="112">
        <v>500090.19839999999</v>
      </c>
      <c r="BM21" s="115">
        <v>1.0500000000000001E-2</v>
      </c>
      <c r="BN21" s="115">
        <v>1.0500000000000001E-2</v>
      </c>
      <c r="BO21" s="124">
        <v>3.536293715648578E-3</v>
      </c>
      <c r="BP21" s="80">
        <v>46213</v>
      </c>
      <c r="BQ21" s="125"/>
      <c r="BR21" s="125"/>
      <c r="BS21" s="125"/>
      <c r="BT21" s="125"/>
      <c r="BU21" s="126">
        <v>138957340.81999999</v>
      </c>
      <c r="BV21" s="127">
        <v>6420100.1349999998</v>
      </c>
      <c r="BW21" s="114">
        <v>21.64410801981985</v>
      </c>
      <c r="BX21" s="115">
        <v>0.12829856750043189</v>
      </c>
      <c r="BY21" s="128">
        <v>124684149.95</v>
      </c>
      <c r="BZ21" s="129">
        <v>200</v>
      </c>
      <c r="CA21" s="117">
        <v>1457609.319784469</v>
      </c>
      <c r="CB21" s="130">
        <v>353617.89000000007</v>
      </c>
      <c r="CC21" s="130">
        <v>1124417.5999999999</v>
      </c>
      <c r="CD21" s="130">
        <v>761364.17999999993</v>
      </c>
      <c r="CE21" s="117">
        <v>716671.31</v>
      </c>
      <c r="CF21" s="130">
        <v>0</v>
      </c>
      <c r="CG21" s="131">
        <v>716671.31</v>
      </c>
      <c r="CH21" s="112">
        <v>1459052.07861</v>
      </c>
      <c r="CI21" s="112">
        <v>745400.41724403028</v>
      </c>
      <c r="CJ21" s="131">
        <v>558.66999999999996</v>
      </c>
      <c r="CK21" s="131">
        <v>1015760.15</v>
      </c>
      <c r="CL21" s="131">
        <v>562.66</v>
      </c>
      <c r="CM21" s="131">
        <v>1015197.87</v>
      </c>
      <c r="CN21" s="112">
        <v>558.29000000003725</v>
      </c>
      <c r="CO21" s="131">
        <v>0</v>
      </c>
      <c r="CP21" s="131">
        <v>0</v>
      </c>
      <c r="CQ21" s="131">
        <v>0</v>
      </c>
      <c r="CR21" s="131">
        <v>0</v>
      </c>
      <c r="CS21" s="112">
        <v>0</v>
      </c>
      <c r="CT21" s="112">
        <v>712208.90254043869</v>
      </c>
      <c r="CU21" s="132">
        <v>0</v>
      </c>
      <c r="CV21" s="112">
        <v>712208.90254043869</v>
      </c>
      <c r="CW21" s="112">
        <v>0</v>
      </c>
      <c r="CX21" s="133">
        <v>712208.90254043869</v>
      </c>
      <c r="CY21" s="112">
        <v>499821.47925577621</v>
      </c>
      <c r="CZ21" s="112">
        <v>499821.47925577621</v>
      </c>
      <c r="DA21" s="131">
        <v>0</v>
      </c>
      <c r="DB21" s="117">
        <v>499821.47925577621</v>
      </c>
      <c r="DC21" s="112">
        <v>0</v>
      </c>
      <c r="DD21" s="134">
        <v>0</v>
      </c>
      <c r="DE21" s="112">
        <v>447180.85666583583</v>
      </c>
      <c r="DF21" s="112">
        <v>52640.622589940387</v>
      </c>
      <c r="DG21" s="112">
        <v>0</v>
      </c>
      <c r="DH21" s="112">
        <v>0</v>
      </c>
      <c r="DI21" s="135">
        <v>6.9699999999999998E-2</v>
      </c>
      <c r="DJ21" s="135">
        <v>8.2000000000000007E-3</v>
      </c>
      <c r="DK21" s="135">
        <v>0</v>
      </c>
      <c r="DL21" s="135">
        <v>0</v>
      </c>
      <c r="DM21" s="135">
        <v>7.7899999999999997E-2</v>
      </c>
      <c r="DN21" s="135">
        <v>0</v>
      </c>
      <c r="DO21" s="112">
        <v>447480.97940949997</v>
      </c>
      <c r="DP21" s="112">
        <v>52644.821107000003</v>
      </c>
      <c r="DQ21" s="112">
        <v>0</v>
      </c>
      <c r="DR21" s="112">
        <v>0</v>
      </c>
      <c r="DS21" s="136">
        <v>500125.80051649996</v>
      </c>
      <c r="DT21" s="115">
        <v>1.0500000000000001E-2</v>
      </c>
      <c r="DU21" s="132">
        <v>1.0500000000000001E-2</v>
      </c>
      <c r="DV21" s="124">
        <v>3.596941883791701E-3</v>
      </c>
      <c r="DW21" s="137">
        <v>46213</v>
      </c>
    </row>
    <row r="22" spans="1:127" ht="15">
      <c r="A22" s="106" t="s">
        <v>259</v>
      </c>
      <c r="B22" s="107">
        <v>736</v>
      </c>
      <c r="C22" t="s">
        <v>349</v>
      </c>
      <c r="D22" t="b">
        <v>1</v>
      </c>
      <c r="E22" s="108" t="s">
        <v>260</v>
      </c>
      <c r="F22" s="109" t="s">
        <v>29</v>
      </c>
      <c r="G22" s="109" t="b">
        <v>1</v>
      </c>
      <c r="H22" s="110"/>
      <c r="I22" s="109" t="b">
        <v>1</v>
      </c>
      <c r="J22" s="109" t="s">
        <v>25</v>
      </c>
      <c r="K22" s="109" t="b">
        <v>1</v>
      </c>
      <c r="L22" s="109" t="b">
        <v>1</v>
      </c>
      <c r="M22" s="111">
        <v>6.7400000000000002E-2</v>
      </c>
      <c r="N22" s="112">
        <v>7896849.7800000003</v>
      </c>
      <c r="O22" s="113">
        <v>412705.68</v>
      </c>
      <c r="P22" s="114">
        <v>19.134337525957967</v>
      </c>
      <c r="Q22" s="115">
        <v>7.1620046648050422E-3</v>
      </c>
      <c r="R22" s="112">
        <v>7095012.2300000004</v>
      </c>
      <c r="S22" s="116">
        <v>200</v>
      </c>
      <c r="T22" s="117">
        <v>81368.053838360502</v>
      </c>
      <c r="U22" s="112">
        <v>20379.510000000002</v>
      </c>
      <c r="V22" s="112">
        <v>66633.700000000012</v>
      </c>
      <c r="W22" s="112">
        <v>45261.670000000006</v>
      </c>
      <c r="X22" s="117">
        <v>41751.540000000015</v>
      </c>
      <c r="Y22" s="118">
        <v>0</v>
      </c>
      <c r="Z22" s="112">
        <v>41751.540000000015</v>
      </c>
      <c r="AA22" s="112">
        <v>84496.292646000002</v>
      </c>
      <c r="AB22" s="112">
        <v>42390.672532068209</v>
      </c>
      <c r="AC22" s="112">
        <v>0</v>
      </c>
      <c r="AD22" s="112">
        <v>57765.869999999995</v>
      </c>
      <c r="AE22" s="112">
        <v>0</v>
      </c>
      <c r="AF22" s="112">
        <v>57765.86</v>
      </c>
      <c r="AG22" s="112">
        <v>0.01</v>
      </c>
      <c r="AH22" s="112">
        <v>83435.45</v>
      </c>
      <c r="AI22" s="112">
        <v>294269.24</v>
      </c>
      <c r="AJ22" s="112">
        <v>210798.83</v>
      </c>
      <c r="AK22" s="112">
        <v>0</v>
      </c>
      <c r="AL22" s="112">
        <v>166905.85999999999</v>
      </c>
      <c r="AM22" s="112">
        <v>38977.381306292293</v>
      </c>
      <c r="AN22" s="120">
        <v>0</v>
      </c>
      <c r="AO22" s="121">
        <v>38977.381306292293</v>
      </c>
      <c r="AP22" s="121">
        <v>0</v>
      </c>
      <c r="AQ22" s="121">
        <v>38977.381306292293</v>
      </c>
      <c r="AR22" s="112">
        <v>27369.207201298788</v>
      </c>
      <c r="AS22" s="112">
        <v>27369.207201298788</v>
      </c>
      <c r="AT22" s="123">
        <v>0</v>
      </c>
      <c r="AU22" s="117">
        <v>27369.207201298788</v>
      </c>
      <c r="AV22" s="119">
        <v>0</v>
      </c>
      <c r="AW22" s="120">
        <v>0</v>
      </c>
      <c r="AX22" s="112">
        <v>24486.71381783182</v>
      </c>
      <c r="AY22" s="112">
        <v>2882.4933834669696</v>
      </c>
      <c r="AZ22" s="112">
        <v>0</v>
      </c>
      <c r="BA22" s="112">
        <v>0</v>
      </c>
      <c r="BB22" s="84">
        <v>5.9299999999999999E-2</v>
      </c>
      <c r="BC22" s="84">
        <v>7.0000000000000001E-3</v>
      </c>
      <c r="BD22" s="84">
        <v>0</v>
      </c>
      <c r="BE22" s="84">
        <v>0</v>
      </c>
      <c r="BF22" s="84">
        <v>6.6299999999999998E-2</v>
      </c>
      <c r="BG22" s="84">
        <v>0</v>
      </c>
      <c r="BH22" s="112">
        <v>24473.446823999999</v>
      </c>
      <c r="BI22" s="112">
        <v>2888.9397600000002</v>
      </c>
      <c r="BJ22" s="112">
        <v>0</v>
      </c>
      <c r="BK22" s="112">
        <v>0</v>
      </c>
      <c r="BL22" s="112">
        <v>27362.386584</v>
      </c>
      <c r="BM22" s="115">
        <v>1.0699999999999999E-2</v>
      </c>
      <c r="BN22" s="115">
        <v>1.0800000000000001E-2</v>
      </c>
      <c r="BO22" s="124">
        <v>3.465838652599871E-3</v>
      </c>
      <c r="BP22" s="80">
        <v>46213</v>
      </c>
      <c r="BQ22" s="125"/>
      <c r="BR22" s="125"/>
      <c r="BS22" s="125"/>
      <c r="BT22" s="125"/>
      <c r="BU22" s="126">
        <v>7759462.0800000001</v>
      </c>
      <c r="BV22" s="127">
        <v>412705.679</v>
      </c>
      <c r="BW22" s="114">
        <v>18.801442468156587</v>
      </c>
      <c r="BX22" s="115">
        <v>7.1642697216514123E-3</v>
      </c>
      <c r="BY22" s="128">
        <v>7095012.2300000004</v>
      </c>
      <c r="BZ22" s="129">
        <v>200</v>
      </c>
      <c r="CA22" s="117">
        <v>81393.78731328102</v>
      </c>
      <c r="CB22" s="130">
        <v>20379.510000000002</v>
      </c>
      <c r="CC22" s="130">
        <v>66633.700000000012</v>
      </c>
      <c r="CD22" s="130">
        <v>45261.670000000006</v>
      </c>
      <c r="CE22" s="117">
        <v>41751.540000000015</v>
      </c>
      <c r="CF22" s="130">
        <v>0</v>
      </c>
      <c r="CG22" s="131">
        <v>41751.540000000015</v>
      </c>
      <c r="CH22" s="112">
        <v>83026.244255999991</v>
      </c>
      <c r="CI22" s="112">
        <v>42416.44148136647</v>
      </c>
      <c r="CJ22" s="131">
        <v>0</v>
      </c>
      <c r="CK22" s="131">
        <v>57765.869999999995</v>
      </c>
      <c r="CL22" s="131">
        <v>0</v>
      </c>
      <c r="CM22" s="131">
        <v>57765.86</v>
      </c>
      <c r="CN22" s="112">
        <v>9.9999999947613105E-3</v>
      </c>
      <c r="CO22" s="131">
        <v>83435.45</v>
      </c>
      <c r="CP22" s="131">
        <v>294269.24</v>
      </c>
      <c r="CQ22" s="131">
        <v>210798.83</v>
      </c>
      <c r="CR22" s="131">
        <v>0</v>
      </c>
      <c r="CS22" s="112">
        <v>166905.86000000002</v>
      </c>
      <c r="CT22" s="112">
        <v>38977.34583191455</v>
      </c>
      <c r="CU22" s="132">
        <v>0</v>
      </c>
      <c r="CV22" s="112">
        <v>38977.34583191455</v>
      </c>
      <c r="CW22" s="112">
        <v>0</v>
      </c>
      <c r="CX22" s="133">
        <v>38977.34583191455</v>
      </c>
      <c r="CY22" s="112">
        <v>27353.933068907874</v>
      </c>
      <c r="CZ22" s="112">
        <v>27353.933068907874</v>
      </c>
      <c r="DA22" s="131">
        <v>0</v>
      </c>
      <c r="DB22" s="117">
        <v>27353.933068907874</v>
      </c>
      <c r="DC22" s="112">
        <v>0</v>
      </c>
      <c r="DD22" s="134">
        <v>0</v>
      </c>
      <c r="DE22" s="112">
        <v>24473.048339474291</v>
      </c>
      <c r="DF22" s="112">
        <v>2880.8847294335815</v>
      </c>
      <c r="DG22" s="112">
        <v>0</v>
      </c>
      <c r="DH22" s="112">
        <v>0</v>
      </c>
      <c r="DI22" s="135">
        <v>5.9299999999999999E-2</v>
      </c>
      <c r="DJ22" s="135">
        <v>7.0000000000000001E-3</v>
      </c>
      <c r="DK22" s="135">
        <v>0</v>
      </c>
      <c r="DL22" s="135">
        <v>0</v>
      </c>
      <c r="DM22" s="135">
        <v>6.6299999999999998E-2</v>
      </c>
      <c r="DN22" s="135">
        <v>0</v>
      </c>
      <c r="DO22" s="112">
        <v>24473.446764699998</v>
      </c>
      <c r="DP22" s="112">
        <v>2888.9397530000001</v>
      </c>
      <c r="DQ22" s="112">
        <v>0</v>
      </c>
      <c r="DR22" s="112">
        <v>0</v>
      </c>
      <c r="DS22" s="136">
        <v>27362.386517700001</v>
      </c>
      <c r="DT22" s="115">
        <v>1.0699999999999999E-2</v>
      </c>
      <c r="DU22" s="132">
        <v>1.0800000000000001E-2</v>
      </c>
      <c r="DV22" s="124">
        <v>3.5252357427472437E-3</v>
      </c>
      <c r="DW22" s="137">
        <v>46213</v>
      </c>
    </row>
    <row r="23" spans="1:127" ht="15">
      <c r="A23" s="106" t="s">
        <v>261</v>
      </c>
      <c r="B23" s="107">
        <v>736</v>
      </c>
      <c r="C23" t="s">
        <v>349</v>
      </c>
      <c r="D23" t="b">
        <v>1</v>
      </c>
      <c r="E23" s="108" t="s">
        <v>37</v>
      </c>
      <c r="F23" s="109" t="s">
        <v>29</v>
      </c>
      <c r="G23" s="109" t="b">
        <v>1</v>
      </c>
      <c r="H23" s="110"/>
      <c r="I23" s="109" t="b">
        <v>1</v>
      </c>
      <c r="J23" s="109" t="s">
        <v>25</v>
      </c>
      <c r="K23" s="109" t="b">
        <v>1</v>
      </c>
      <c r="L23" s="109" t="b">
        <v>1</v>
      </c>
      <c r="M23" s="111">
        <v>4.6800000000000001E-2</v>
      </c>
      <c r="N23" s="112">
        <v>199347.25</v>
      </c>
      <c r="O23" s="113">
        <v>24348.67</v>
      </c>
      <c r="P23" s="114">
        <v>8.1871925653434054</v>
      </c>
      <c r="Q23" s="115">
        <v>1.8079689676154089E-4</v>
      </c>
      <c r="R23" s="112">
        <v>178348.3</v>
      </c>
      <c r="S23" s="116">
        <v>200</v>
      </c>
      <c r="T23" s="117">
        <v>2054.0466416886948</v>
      </c>
      <c r="U23" s="112">
        <v>482.51</v>
      </c>
      <c r="V23" s="112">
        <v>1560.73</v>
      </c>
      <c r="W23" s="112">
        <v>1057.9399999999998</v>
      </c>
      <c r="X23" s="117">
        <v>985.30000000000018</v>
      </c>
      <c r="Y23" s="118">
        <v>0</v>
      </c>
      <c r="Z23" s="112">
        <v>985.30000000000018</v>
      </c>
      <c r="AA23" s="112">
        <v>2013.4072249999999</v>
      </c>
      <c r="AB23" s="112">
        <v>1010.0997768771996</v>
      </c>
      <c r="AC23" s="112">
        <v>0</v>
      </c>
      <c r="AD23" s="112">
        <v>1518.44</v>
      </c>
      <c r="AE23" s="112">
        <v>0</v>
      </c>
      <c r="AF23" s="112">
        <v>1518.43</v>
      </c>
      <c r="AG23" s="112">
        <v>0.01</v>
      </c>
      <c r="AH23" s="112">
        <v>3395.67</v>
      </c>
      <c r="AI23" s="112">
        <v>11902.53</v>
      </c>
      <c r="AJ23" s="112">
        <v>8547.19</v>
      </c>
      <c r="AK23" s="112">
        <v>0</v>
      </c>
      <c r="AL23" s="112">
        <v>6751.01</v>
      </c>
      <c r="AM23" s="112">
        <v>1043.9468648114953</v>
      </c>
      <c r="AN23" s="120">
        <v>0</v>
      </c>
      <c r="AO23" s="121">
        <v>1043.9468648114953</v>
      </c>
      <c r="AP23" s="121">
        <v>0</v>
      </c>
      <c r="AQ23" s="121">
        <v>1043.9468648114953</v>
      </c>
      <c r="AR23" s="112">
        <v>733.04047354149895</v>
      </c>
      <c r="AS23" s="112">
        <v>733.04047354149895</v>
      </c>
      <c r="AT23" s="123">
        <v>0</v>
      </c>
      <c r="AU23" s="117">
        <v>733.04047354149895</v>
      </c>
      <c r="AV23" s="119">
        <v>0</v>
      </c>
      <c r="AW23" s="120">
        <v>0</v>
      </c>
      <c r="AX23" s="112">
        <v>655.83749505344849</v>
      </c>
      <c r="AY23" s="112">
        <v>77.20297848805042</v>
      </c>
      <c r="AZ23" s="112">
        <v>0</v>
      </c>
      <c r="BA23" s="112">
        <v>0</v>
      </c>
      <c r="BB23" s="84">
        <v>2.69E-2</v>
      </c>
      <c r="BC23" s="84">
        <v>3.2000000000000002E-3</v>
      </c>
      <c r="BD23" s="84">
        <v>0</v>
      </c>
      <c r="BE23" s="84">
        <v>0</v>
      </c>
      <c r="BF23" s="84">
        <v>3.0100000000000002E-2</v>
      </c>
      <c r="BG23" s="84">
        <v>0</v>
      </c>
      <c r="BH23" s="112">
        <v>654.97922299999993</v>
      </c>
      <c r="BI23" s="112">
        <v>77.915744000000004</v>
      </c>
      <c r="BJ23" s="112">
        <v>0</v>
      </c>
      <c r="BK23" s="112">
        <v>0</v>
      </c>
      <c r="BL23" s="112">
        <v>732.89496699999995</v>
      </c>
      <c r="BM23" s="115">
        <v>1.01E-2</v>
      </c>
      <c r="BN23" s="115">
        <v>1.01E-2</v>
      </c>
      <c r="BO23" s="124">
        <v>3.6772038417459932E-3</v>
      </c>
      <c r="BP23" s="80">
        <v>46213</v>
      </c>
      <c r="BQ23" s="125"/>
      <c r="BR23" s="125"/>
      <c r="BS23" s="125"/>
      <c r="BT23" s="125"/>
      <c r="BU23" s="126">
        <v>195880.8</v>
      </c>
      <c r="BV23" s="127">
        <v>24348.671999999999</v>
      </c>
      <c r="BW23" s="114">
        <v>8.044824785516024</v>
      </c>
      <c r="BX23" s="115">
        <v>1.8085569206014547E-4</v>
      </c>
      <c r="BY23" s="128">
        <v>178348.3</v>
      </c>
      <c r="BZ23" s="129">
        <v>200</v>
      </c>
      <c r="CA23" s="117">
        <v>2054.7146193354856</v>
      </c>
      <c r="CB23" s="130">
        <v>482.51</v>
      </c>
      <c r="CC23" s="130">
        <v>1560.73</v>
      </c>
      <c r="CD23" s="130">
        <v>1057.9399999999998</v>
      </c>
      <c r="CE23" s="117">
        <v>985.30000000000018</v>
      </c>
      <c r="CF23" s="130">
        <v>0</v>
      </c>
      <c r="CG23" s="131">
        <v>985.30000000000018</v>
      </c>
      <c r="CH23" s="112">
        <v>1978.3960799999998</v>
      </c>
      <c r="CI23" s="112">
        <v>1010.7228419912595</v>
      </c>
      <c r="CJ23" s="131">
        <v>0</v>
      </c>
      <c r="CK23" s="131">
        <v>1518.44</v>
      </c>
      <c r="CL23" s="131">
        <v>0</v>
      </c>
      <c r="CM23" s="131">
        <v>1518.43</v>
      </c>
      <c r="CN23" s="112">
        <v>9.9999999999909051E-3</v>
      </c>
      <c r="CO23" s="131">
        <v>3395.67</v>
      </c>
      <c r="CP23" s="131">
        <v>11902.53</v>
      </c>
      <c r="CQ23" s="131">
        <v>8547.19</v>
      </c>
      <c r="CR23" s="131">
        <v>0</v>
      </c>
      <c r="CS23" s="112">
        <v>6751.01</v>
      </c>
      <c r="CT23" s="112">
        <v>1043.9917773442262</v>
      </c>
      <c r="CU23" s="132">
        <v>0</v>
      </c>
      <c r="CV23" s="112">
        <v>1043.9917773442262</v>
      </c>
      <c r="CW23" s="112">
        <v>0</v>
      </c>
      <c r="CX23" s="133">
        <v>1043.9917773442262</v>
      </c>
      <c r="CY23" s="112">
        <v>732.66356629602808</v>
      </c>
      <c r="CZ23" s="112">
        <v>732.66356629602808</v>
      </c>
      <c r="DA23" s="131">
        <v>0</v>
      </c>
      <c r="DB23" s="117">
        <v>732.66356629602808</v>
      </c>
      <c r="DC23" s="112">
        <v>0</v>
      </c>
      <c r="DD23" s="134">
        <v>0</v>
      </c>
      <c r="DE23" s="112">
        <v>655.50028324501613</v>
      </c>
      <c r="DF23" s="112">
        <v>77.163283051012002</v>
      </c>
      <c r="DG23" s="112">
        <v>0</v>
      </c>
      <c r="DH23" s="112">
        <v>0</v>
      </c>
      <c r="DI23" s="135">
        <v>2.69E-2</v>
      </c>
      <c r="DJ23" s="135">
        <v>3.2000000000000002E-3</v>
      </c>
      <c r="DK23" s="135">
        <v>0</v>
      </c>
      <c r="DL23" s="135">
        <v>0</v>
      </c>
      <c r="DM23" s="135">
        <v>3.0100000000000002E-2</v>
      </c>
      <c r="DN23" s="135">
        <v>0</v>
      </c>
      <c r="DO23" s="112">
        <v>654.97927679999998</v>
      </c>
      <c r="DP23" s="112">
        <v>77.915750399999993</v>
      </c>
      <c r="DQ23" s="112">
        <v>0</v>
      </c>
      <c r="DR23" s="112">
        <v>0</v>
      </c>
      <c r="DS23" s="136">
        <v>732.89502719999996</v>
      </c>
      <c r="DT23" s="115">
        <v>1.01E-2</v>
      </c>
      <c r="DU23" s="132">
        <v>1.01E-2</v>
      </c>
      <c r="DV23" s="124">
        <v>3.7403541658806178E-3</v>
      </c>
      <c r="DW23" s="137">
        <v>46213</v>
      </c>
    </row>
    <row r="24" spans="1:127" ht="15">
      <c r="A24" s="106" t="s">
        <v>262</v>
      </c>
      <c r="B24" s="107">
        <v>736</v>
      </c>
      <c r="C24" t="s">
        <v>349</v>
      </c>
      <c r="D24" t="b">
        <v>1</v>
      </c>
      <c r="E24" s="108" t="s">
        <v>263</v>
      </c>
      <c r="F24" s="109" t="s">
        <v>29</v>
      </c>
      <c r="G24" s="109" t="b">
        <v>1</v>
      </c>
      <c r="H24" s="110"/>
      <c r="I24" s="109" t="b">
        <v>1</v>
      </c>
      <c r="J24" s="109" t="s">
        <v>29</v>
      </c>
      <c r="K24" s="109" t="b">
        <v>1</v>
      </c>
      <c r="L24" s="109" t="b">
        <v>0</v>
      </c>
      <c r="M24" s="111">
        <v>0</v>
      </c>
      <c r="N24" s="112">
        <v>3625311.31</v>
      </c>
      <c r="O24" s="113">
        <v>126654.21</v>
      </c>
      <c r="P24" s="114">
        <v>28.623693677454543</v>
      </c>
      <c r="Q24" s="115">
        <v>3.2879562403921626E-3</v>
      </c>
      <c r="R24" s="112">
        <v>3257092.19</v>
      </c>
      <c r="S24" s="116">
        <v>200</v>
      </c>
      <c r="T24" s="117">
        <v>37354.709038532223</v>
      </c>
      <c r="U24" s="112">
        <v>16042.35</v>
      </c>
      <c r="V24" s="112">
        <v>56038.29</v>
      </c>
      <c r="W24" s="112">
        <v>38336.570000000007</v>
      </c>
      <c r="X24" s="117">
        <v>33744.069999999992</v>
      </c>
      <c r="Y24" s="118">
        <v>0</v>
      </c>
      <c r="Z24" s="112">
        <v>33744.069999999992</v>
      </c>
      <c r="AA24" s="112">
        <v>68518.383759000004</v>
      </c>
      <c r="AB24" s="112">
        <v>34374.766956025131</v>
      </c>
      <c r="AC24" s="112">
        <v>0</v>
      </c>
      <c r="AD24" s="112">
        <v>6592.78</v>
      </c>
      <c r="AE24" s="112">
        <v>0</v>
      </c>
      <c r="AF24" s="112">
        <v>6592.79</v>
      </c>
      <c r="AG24" s="112">
        <v>-0.01</v>
      </c>
      <c r="AH24" s="112">
        <v>0</v>
      </c>
      <c r="AI24" s="112">
        <v>0</v>
      </c>
      <c r="AJ24" s="112">
        <v>0</v>
      </c>
      <c r="AK24" s="112">
        <v>0</v>
      </c>
      <c r="AL24" s="112">
        <v>0</v>
      </c>
      <c r="AM24" s="112">
        <v>2979.942082507092</v>
      </c>
      <c r="AN24" s="120">
        <v>0</v>
      </c>
      <c r="AO24" s="121">
        <v>2979.942082507092</v>
      </c>
      <c r="AP24" s="121">
        <v>0</v>
      </c>
      <c r="AQ24" s="121">
        <v>2979.942082507092</v>
      </c>
      <c r="AR24" s="112">
        <v>2092.4610522985554</v>
      </c>
      <c r="AS24" s="112">
        <v>2092.4610522985554</v>
      </c>
      <c r="AT24" s="123">
        <v>0</v>
      </c>
      <c r="AU24" s="117">
        <v>2092.4610522985554</v>
      </c>
      <c r="AV24" s="119">
        <v>0</v>
      </c>
      <c r="AW24" s="120">
        <v>0</v>
      </c>
      <c r="AX24" s="112">
        <v>1872.0854639940942</v>
      </c>
      <c r="AY24" s="112">
        <v>220.37558830446127</v>
      </c>
      <c r="AZ24" s="112">
        <v>0</v>
      </c>
      <c r="BA24" s="112">
        <v>0</v>
      </c>
      <c r="BB24" s="84">
        <v>1.4800000000000001E-2</v>
      </c>
      <c r="BC24" s="84">
        <v>1.6999999999999999E-3</v>
      </c>
      <c r="BD24" s="84">
        <v>0</v>
      </c>
      <c r="BE24" s="84">
        <v>0</v>
      </c>
      <c r="BF24" s="84">
        <v>1.6500000000000001E-2</v>
      </c>
      <c r="BG24" s="84">
        <v>0</v>
      </c>
      <c r="BH24" s="112">
        <v>1874.4823080000001</v>
      </c>
      <c r="BI24" s="112">
        <v>215.31215699999998</v>
      </c>
      <c r="BJ24" s="112">
        <v>0</v>
      </c>
      <c r="BK24" s="112">
        <v>0</v>
      </c>
      <c r="BL24" s="112">
        <v>2089.7944650000004</v>
      </c>
      <c r="BM24" s="115">
        <v>1.89E-2</v>
      </c>
      <c r="BN24" s="115">
        <v>1.9300000000000001E-2</v>
      </c>
      <c r="BO24" s="124">
        <v>5.771810676028689E-4</v>
      </c>
      <c r="BP24" s="80">
        <v>46213</v>
      </c>
      <c r="BQ24" s="125"/>
      <c r="BR24" s="125"/>
      <c r="BS24" s="125"/>
      <c r="BT24" s="125"/>
      <c r="BU24" s="126">
        <v>3561862.11</v>
      </c>
      <c r="BV24" s="127">
        <v>126654.20699999999</v>
      </c>
      <c r="BW24" s="114">
        <v>28.122730340887927</v>
      </c>
      <c r="BX24" s="115">
        <v>3.2886481826031951E-3</v>
      </c>
      <c r="BY24" s="128">
        <v>3257092.19</v>
      </c>
      <c r="BZ24" s="129">
        <v>200</v>
      </c>
      <c r="CA24" s="117">
        <v>37362.570244118564</v>
      </c>
      <c r="CB24" s="130">
        <v>16042.35</v>
      </c>
      <c r="CC24" s="130">
        <v>56038.29</v>
      </c>
      <c r="CD24" s="130">
        <v>38336.570000000007</v>
      </c>
      <c r="CE24" s="117">
        <v>33744.069999999992</v>
      </c>
      <c r="CF24" s="130">
        <v>0</v>
      </c>
      <c r="CG24" s="131">
        <v>33744.069999999992</v>
      </c>
      <c r="CH24" s="112">
        <v>67319.193878999999</v>
      </c>
      <c r="CI24" s="112">
        <v>34392.02475469093</v>
      </c>
      <c r="CJ24" s="131">
        <v>0</v>
      </c>
      <c r="CK24" s="131">
        <v>6592.78</v>
      </c>
      <c r="CL24" s="131">
        <v>0</v>
      </c>
      <c r="CM24" s="131">
        <v>6592.79</v>
      </c>
      <c r="CN24" s="112">
        <v>-1.0000000000218279E-2</v>
      </c>
      <c r="CO24" s="131">
        <v>0</v>
      </c>
      <c r="CP24" s="131">
        <v>0</v>
      </c>
      <c r="CQ24" s="131">
        <v>0</v>
      </c>
      <c r="CR24" s="131">
        <v>0</v>
      </c>
      <c r="CS24" s="112">
        <v>0</v>
      </c>
      <c r="CT24" s="112">
        <v>2970.5454894276336</v>
      </c>
      <c r="CU24" s="132">
        <v>0</v>
      </c>
      <c r="CV24" s="112">
        <v>2970.5454894276336</v>
      </c>
      <c r="CW24" s="112">
        <v>0</v>
      </c>
      <c r="CX24" s="133">
        <v>2970.5454894276336</v>
      </c>
      <c r="CY24" s="112">
        <v>2084.7007604457608</v>
      </c>
      <c r="CZ24" s="112">
        <v>2084.7007604457608</v>
      </c>
      <c r="DA24" s="131">
        <v>0</v>
      </c>
      <c r="DB24" s="117">
        <v>2084.7007604457608</v>
      </c>
      <c r="DC24" s="112">
        <v>0</v>
      </c>
      <c r="DD24" s="134">
        <v>0</v>
      </c>
      <c r="DE24" s="112">
        <v>1865.1424771423151</v>
      </c>
      <c r="DF24" s="112">
        <v>219.55828330344571</v>
      </c>
      <c r="DG24" s="112">
        <v>0</v>
      </c>
      <c r="DH24" s="112">
        <v>0</v>
      </c>
      <c r="DI24" s="135">
        <v>1.47E-2</v>
      </c>
      <c r="DJ24" s="135">
        <v>1.6999999999999999E-3</v>
      </c>
      <c r="DK24" s="135">
        <v>0</v>
      </c>
      <c r="DL24" s="135">
        <v>0</v>
      </c>
      <c r="DM24" s="135">
        <v>1.6399999999999998E-2</v>
      </c>
      <c r="DN24" s="135">
        <v>0</v>
      </c>
      <c r="DO24" s="112">
        <v>1861.8168428999998</v>
      </c>
      <c r="DP24" s="112">
        <v>215.31215189999998</v>
      </c>
      <c r="DQ24" s="112">
        <v>0</v>
      </c>
      <c r="DR24" s="112">
        <v>0</v>
      </c>
      <c r="DS24" s="136">
        <v>2077.1289947999999</v>
      </c>
      <c r="DT24" s="115">
        <v>1.89E-2</v>
      </c>
      <c r="DU24" s="132">
        <v>1.9300000000000001E-2</v>
      </c>
      <c r="DV24" s="124">
        <v>5.8528395992447923E-4</v>
      </c>
      <c r="DW24" s="137">
        <v>46213</v>
      </c>
    </row>
    <row r="25" spans="1:127" ht="15" hidden="1">
      <c r="A25" s="106" t="s">
        <v>264</v>
      </c>
      <c r="B25" s="107">
        <v>736</v>
      </c>
      <c r="C25" t="s">
        <v>349</v>
      </c>
      <c r="D25" t="b">
        <v>1</v>
      </c>
      <c r="E25" s="108" t="s">
        <v>35</v>
      </c>
      <c r="F25" s="109" t="s">
        <v>29</v>
      </c>
      <c r="G25" s="109" t="b">
        <v>1</v>
      </c>
      <c r="H25" s="110"/>
      <c r="I25" s="109" t="b">
        <v>1</v>
      </c>
      <c r="J25" s="109" t="s">
        <v>29</v>
      </c>
      <c r="K25" s="109" t="b">
        <v>1</v>
      </c>
      <c r="L25" s="109" t="b">
        <v>0</v>
      </c>
      <c r="M25" s="111">
        <v>0</v>
      </c>
      <c r="N25" s="112">
        <v>2305810.0499999998</v>
      </c>
      <c r="O25" s="113">
        <v>129607.66</v>
      </c>
      <c r="P25" s="114">
        <v>17.790692695169405</v>
      </c>
      <c r="Q25" s="115">
        <v>2.0912417982268299E-3</v>
      </c>
      <c r="R25" s="112">
        <v>2117174.21</v>
      </c>
      <c r="S25" s="116">
        <v>200</v>
      </c>
      <c r="T25" s="117">
        <v>23758.749566771257</v>
      </c>
      <c r="U25" s="112">
        <v>11756.099999999999</v>
      </c>
      <c r="V25" s="112">
        <v>43397.149999999994</v>
      </c>
      <c r="W25" s="112">
        <v>30430.079999999998</v>
      </c>
      <c r="X25" s="117">
        <v>24723.169999999995</v>
      </c>
      <c r="Y25" s="118">
        <v>0</v>
      </c>
      <c r="Z25" s="112">
        <v>24723.169999999995</v>
      </c>
      <c r="AA25" s="112">
        <v>49113.754064999994</v>
      </c>
      <c r="AB25" s="112">
        <v>24639.720870505047</v>
      </c>
      <c r="AC25" s="112">
        <v>486.1</v>
      </c>
      <c r="AD25" s="112">
        <v>1606.79</v>
      </c>
      <c r="AE25" s="112">
        <v>556</v>
      </c>
      <c r="AF25" s="112">
        <v>837.30000000000007</v>
      </c>
      <c r="AG25" s="112">
        <v>699.59</v>
      </c>
      <c r="AH25" s="112">
        <v>0</v>
      </c>
      <c r="AI25" s="112">
        <v>0</v>
      </c>
      <c r="AJ25" s="112">
        <v>0</v>
      </c>
      <c r="AK25" s="112">
        <v>0</v>
      </c>
      <c r="AL25" s="112">
        <v>0</v>
      </c>
      <c r="AM25" s="112">
        <v>-880.97130373378968</v>
      </c>
      <c r="AN25" s="120">
        <v>0</v>
      </c>
      <c r="AO25" s="121">
        <v>-880.97130373378968</v>
      </c>
      <c r="AP25" s="121">
        <v>0</v>
      </c>
      <c r="AQ25" s="121">
        <v>-880.97130373378968</v>
      </c>
      <c r="AR25" s="112">
        <v>0</v>
      </c>
      <c r="AS25" s="112">
        <v>0</v>
      </c>
      <c r="AT25" s="123">
        <v>0</v>
      </c>
      <c r="AU25" s="117">
        <v>0</v>
      </c>
      <c r="AV25" s="119">
        <v>0</v>
      </c>
      <c r="AW25" s="120">
        <v>0</v>
      </c>
      <c r="AX25" s="112">
        <v>0</v>
      </c>
      <c r="AY25" s="112">
        <v>0</v>
      </c>
      <c r="AZ25" s="112">
        <v>0</v>
      </c>
      <c r="BA25" s="112">
        <v>0</v>
      </c>
      <c r="BB25" s="84">
        <v>0</v>
      </c>
      <c r="BC25" s="84">
        <v>0</v>
      </c>
      <c r="BD25" s="84">
        <v>0</v>
      </c>
      <c r="BE25" s="84">
        <v>0</v>
      </c>
      <c r="BF25" s="84">
        <v>0</v>
      </c>
      <c r="BG25" s="84">
        <v>0</v>
      </c>
      <c r="BH25" s="112">
        <v>0</v>
      </c>
      <c r="BI25" s="112">
        <v>0</v>
      </c>
      <c r="BJ25" s="112">
        <v>0</v>
      </c>
      <c r="BK25" s="112">
        <v>0</v>
      </c>
      <c r="BL25" s="112">
        <v>0</v>
      </c>
      <c r="BM25" s="115">
        <v>2.1299999999999999E-2</v>
      </c>
      <c r="BN25" s="115">
        <v>2.1999999999999999E-2</v>
      </c>
      <c r="BO25" s="124">
        <v>0</v>
      </c>
      <c r="BP25" s="80">
        <v>46213</v>
      </c>
      <c r="BQ25" s="125"/>
      <c r="BR25" s="125"/>
      <c r="BS25" s="125"/>
      <c r="BT25" s="125"/>
      <c r="BU25" s="126">
        <v>2264604.48</v>
      </c>
      <c r="BV25" s="127">
        <v>129565.17</v>
      </c>
      <c r="BW25" s="114">
        <v>17.478497346161781</v>
      </c>
      <c r="BX25" s="115">
        <v>2.0908971704878981E-3</v>
      </c>
      <c r="BY25" s="128">
        <v>2117174.21</v>
      </c>
      <c r="BZ25" s="129">
        <v>200</v>
      </c>
      <c r="CA25" s="117">
        <v>23754.834226063176</v>
      </c>
      <c r="CB25" s="130">
        <v>11756.099999999999</v>
      </c>
      <c r="CC25" s="130">
        <v>43397.149999999994</v>
      </c>
      <c r="CD25" s="130">
        <v>30430.079999999998</v>
      </c>
      <c r="CE25" s="117">
        <v>24723.169999999995</v>
      </c>
      <c r="CF25" s="130">
        <v>0</v>
      </c>
      <c r="CG25" s="131">
        <v>24723.169999999995</v>
      </c>
      <c r="CH25" s="112">
        <v>48236.075423999995</v>
      </c>
      <c r="CI25" s="112">
        <v>24642.842619790285</v>
      </c>
      <c r="CJ25" s="131">
        <v>486.1</v>
      </c>
      <c r="CK25" s="131">
        <v>1606.79</v>
      </c>
      <c r="CL25" s="131">
        <v>556</v>
      </c>
      <c r="CM25" s="131">
        <v>837.30000000000007</v>
      </c>
      <c r="CN25" s="112">
        <v>699.5899999999998</v>
      </c>
      <c r="CO25" s="131">
        <v>0</v>
      </c>
      <c r="CP25" s="131">
        <v>0</v>
      </c>
      <c r="CQ25" s="131">
        <v>0</v>
      </c>
      <c r="CR25" s="131">
        <v>0</v>
      </c>
      <c r="CS25" s="112">
        <v>0</v>
      </c>
      <c r="CT25" s="112">
        <v>-888.00839372710834</v>
      </c>
      <c r="CU25" s="132">
        <v>0</v>
      </c>
      <c r="CV25" s="112">
        <v>-888.00839372710834</v>
      </c>
      <c r="CW25" s="112">
        <v>0</v>
      </c>
      <c r="CX25" s="133">
        <v>-888.00839372710834</v>
      </c>
      <c r="CY25" s="112">
        <v>0</v>
      </c>
      <c r="CZ25" s="112">
        <v>0</v>
      </c>
      <c r="DA25" s="131">
        <v>0</v>
      </c>
      <c r="DB25" s="117">
        <v>0</v>
      </c>
      <c r="DC25" s="112">
        <v>0</v>
      </c>
      <c r="DD25" s="134">
        <v>0</v>
      </c>
      <c r="DE25" s="112">
        <v>0</v>
      </c>
      <c r="DF25" s="112">
        <v>0</v>
      </c>
      <c r="DG25" s="112">
        <v>0</v>
      </c>
      <c r="DH25" s="112">
        <v>0</v>
      </c>
      <c r="DI25" s="135">
        <v>0</v>
      </c>
      <c r="DJ25" s="135">
        <v>0</v>
      </c>
      <c r="DK25" s="135">
        <v>0</v>
      </c>
      <c r="DL25" s="135">
        <v>0</v>
      </c>
      <c r="DM25" s="135">
        <v>0</v>
      </c>
      <c r="DN25" s="135">
        <v>0</v>
      </c>
      <c r="DO25" s="112">
        <v>0</v>
      </c>
      <c r="DP25" s="112">
        <v>0</v>
      </c>
      <c r="DQ25" s="112">
        <v>0</v>
      </c>
      <c r="DR25" s="112">
        <v>0</v>
      </c>
      <c r="DS25" s="136">
        <v>0</v>
      </c>
      <c r="DT25" s="115">
        <v>2.1299999999999999E-2</v>
      </c>
      <c r="DU25" s="132">
        <v>2.1999999999999999E-2</v>
      </c>
      <c r="DV25" s="124">
        <v>0</v>
      </c>
      <c r="DW25" s="137">
        <v>46213</v>
      </c>
    </row>
    <row r="26" spans="1:127" ht="15">
      <c r="A26" s="106" t="s">
        <v>265</v>
      </c>
      <c r="B26" s="106">
        <v>736</v>
      </c>
      <c r="C26" t="s">
        <v>349</v>
      </c>
      <c r="D26" t="b">
        <v>1</v>
      </c>
      <c r="E26" s="138" t="s">
        <v>36</v>
      </c>
      <c r="F26" s="109" t="s">
        <v>29</v>
      </c>
      <c r="G26" s="109" t="b">
        <v>1</v>
      </c>
      <c r="H26" s="110"/>
      <c r="I26" s="109" t="b">
        <v>1</v>
      </c>
      <c r="J26" s="109" t="s">
        <v>29</v>
      </c>
      <c r="K26" s="109" t="b">
        <v>1</v>
      </c>
      <c r="L26" s="109" t="b">
        <v>0</v>
      </c>
      <c r="M26" s="111">
        <v>0</v>
      </c>
      <c r="N26" s="139">
        <v>135416.34</v>
      </c>
      <c r="O26" s="140">
        <v>7279.35</v>
      </c>
      <c r="P26" s="135">
        <v>18.602806569267859</v>
      </c>
      <c r="Q26" s="141">
        <v>1.2281510802283815E-4</v>
      </c>
      <c r="R26" s="139">
        <v>121944.43</v>
      </c>
      <c r="S26" s="142">
        <v>200</v>
      </c>
      <c r="T26" s="152">
        <v>1395.3113394178977</v>
      </c>
      <c r="U26" s="139">
        <v>278.27999999999997</v>
      </c>
      <c r="V26" s="139">
        <v>990.93999999999994</v>
      </c>
      <c r="W26" s="139">
        <v>695.69999999999993</v>
      </c>
      <c r="X26" s="152">
        <v>573.51999999999987</v>
      </c>
      <c r="Y26" s="118">
        <v>0</v>
      </c>
      <c r="Z26" s="139">
        <v>573.51999999999987</v>
      </c>
      <c r="AA26" s="139">
        <v>1164.580524</v>
      </c>
      <c r="AB26" s="139">
        <v>584.25464696935933</v>
      </c>
      <c r="AC26" s="139">
        <v>0</v>
      </c>
      <c r="AD26" s="139">
        <v>1165.08</v>
      </c>
      <c r="AE26" s="139">
        <v>0</v>
      </c>
      <c r="AF26" s="139">
        <v>1165.06</v>
      </c>
      <c r="AG26" s="139">
        <v>0.02</v>
      </c>
      <c r="AH26" s="139">
        <v>0</v>
      </c>
      <c r="AI26" s="139">
        <v>0</v>
      </c>
      <c r="AJ26" s="139">
        <v>0</v>
      </c>
      <c r="AK26" s="139">
        <v>0</v>
      </c>
      <c r="AL26" s="139">
        <v>0</v>
      </c>
      <c r="AM26" s="139">
        <v>811.05669244853834</v>
      </c>
      <c r="AN26" s="120">
        <v>0</v>
      </c>
      <c r="AO26" s="144">
        <v>811.05669244853834</v>
      </c>
      <c r="AP26" s="144">
        <v>0</v>
      </c>
      <c r="AQ26" s="144">
        <v>811.05669244853834</v>
      </c>
      <c r="AR26" s="139">
        <v>569.50923647712045</v>
      </c>
      <c r="AS26" s="139">
        <v>569.50923647712045</v>
      </c>
      <c r="AT26" s="123">
        <v>0</v>
      </c>
      <c r="AU26" s="152">
        <v>569.50923647712045</v>
      </c>
      <c r="AV26" s="145">
        <v>0</v>
      </c>
      <c r="AW26" s="150">
        <v>0</v>
      </c>
      <c r="AX26" s="139">
        <v>509.52917955056381</v>
      </c>
      <c r="AY26" s="139">
        <v>59.980056926556649</v>
      </c>
      <c r="AZ26" s="139">
        <v>0</v>
      </c>
      <c r="BA26" s="139">
        <v>0</v>
      </c>
      <c r="BB26" s="84">
        <v>7.0000000000000007E-2</v>
      </c>
      <c r="BC26" s="84">
        <v>8.2000000000000007E-3</v>
      </c>
      <c r="BD26" s="84">
        <v>0</v>
      </c>
      <c r="BE26" s="84">
        <v>0</v>
      </c>
      <c r="BF26" s="84">
        <v>7.8200000000000006E-2</v>
      </c>
      <c r="BG26" s="84">
        <v>0</v>
      </c>
      <c r="BH26" s="139">
        <v>509.55450000000008</v>
      </c>
      <c r="BI26" s="139">
        <v>59.690670000000011</v>
      </c>
      <c r="BJ26" s="139">
        <v>0</v>
      </c>
      <c r="BK26" s="139">
        <v>0</v>
      </c>
      <c r="BL26" s="139">
        <v>569.24517000000003</v>
      </c>
      <c r="BM26" s="146">
        <v>8.6E-3</v>
      </c>
      <c r="BN26" s="141">
        <v>8.8000000000000005E-3</v>
      </c>
      <c r="BO26" s="124">
        <v>4.2056168146112974E-3</v>
      </c>
      <c r="BP26" s="80">
        <v>46213</v>
      </c>
      <c r="BQ26" s="125"/>
      <c r="BR26" s="125"/>
      <c r="BS26" s="125"/>
      <c r="BT26" s="125"/>
      <c r="BU26" s="126">
        <v>133064.35</v>
      </c>
      <c r="BV26" s="127">
        <v>7279.3459999999995</v>
      </c>
      <c r="BW26" s="114">
        <v>18.279712215905111</v>
      </c>
      <c r="BX26" s="115">
        <v>1.2285760068257541E-4</v>
      </c>
      <c r="BY26" s="128">
        <v>121944.43</v>
      </c>
      <c r="BZ26" s="129">
        <v>200</v>
      </c>
      <c r="CA26" s="117">
        <v>1395.7941016034947</v>
      </c>
      <c r="CB26" s="130">
        <v>278.27999999999997</v>
      </c>
      <c r="CC26" s="130">
        <v>990.93999999999994</v>
      </c>
      <c r="CD26" s="130">
        <v>695.69999999999993</v>
      </c>
      <c r="CE26" s="117">
        <v>573.51999999999987</v>
      </c>
      <c r="CF26" s="130">
        <v>0</v>
      </c>
      <c r="CG26" s="131">
        <v>573.51999999999987</v>
      </c>
      <c r="CH26" s="112">
        <v>1144.3534099999999</v>
      </c>
      <c r="CI26" s="112">
        <v>584.62718486461472</v>
      </c>
      <c r="CJ26" s="131">
        <v>0</v>
      </c>
      <c r="CK26" s="131">
        <v>1165.08</v>
      </c>
      <c r="CL26" s="131">
        <v>0</v>
      </c>
      <c r="CM26" s="131">
        <v>1165.06</v>
      </c>
      <c r="CN26" s="112">
        <v>1.999999999998181E-2</v>
      </c>
      <c r="CO26" s="131">
        <v>0</v>
      </c>
      <c r="CP26" s="131">
        <v>0</v>
      </c>
      <c r="CQ26" s="131">
        <v>0</v>
      </c>
      <c r="CR26" s="131">
        <v>0</v>
      </c>
      <c r="CS26" s="112">
        <v>0</v>
      </c>
      <c r="CT26" s="112">
        <v>811.16691673887999</v>
      </c>
      <c r="CU26" s="132">
        <v>0</v>
      </c>
      <c r="CV26" s="112">
        <v>811.16691673887999</v>
      </c>
      <c r="CW26" s="112">
        <v>0</v>
      </c>
      <c r="CX26" s="133">
        <v>811.16691673887999</v>
      </c>
      <c r="CY26" s="112">
        <v>569.26927872086446</v>
      </c>
      <c r="CZ26" s="112">
        <v>569.26927872086446</v>
      </c>
      <c r="DA26" s="131">
        <v>0</v>
      </c>
      <c r="DB26" s="117">
        <v>569.26927872086446</v>
      </c>
      <c r="DC26" s="112">
        <v>0</v>
      </c>
      <c r="DD26" s="134">
        <v>0</v>
      </c>
      <c r="DE26" s="112">
        <v>509.31449386885612</v>
      </c>
      <c r="DF26" s="112">
        <v>59.954784852008338</v>
      </c>
      <c r="DG26" s="112">
        <v>0</v>
      </c>
      <c r="DH26" s="112">
        <v>0</v>
      </c>
      <c r="DI26" s="135">
        <v>7.0000000000000007E-2</v>
      </c>
      <c r="DJ26" s="135">
        <v>8.2000000000000007E-3</v>
      </c>
      <c r="DK26" s="135">
        <v>0</v>
      </c>
      <c r="DL26" s="135">
        <v>0</v>
      </c>
      <c r="DM26" s="135">
        <v>7.8200000000000006E-2</v>
      </c>
      <c r="DN26" s="135">
        <v>0</v>
      </c>
      <c r="DO26" s="112">
        <v>509.55422000000004</v>
      </c>
      <c r="DP26" s="112">
        <v>59.690637200000005</v>
      </c>
      <c r="DQ26" s="112">
        <v>0</v>
      </c>
      <c r="DR26" s="112">
        <v>0</v>
      </c>
      <c r="DS26" s="136">
        <v>569.24485719999996</v>
      </c>
      <c r="DT26" s="115">
        <v>8.6E-3</v>
      </c>
      <c r="DU26" s="132">
        <v>8.8000000000000005E-3</v>
      </c>
      <c r="DV26" s="124">
        <v>4.2781502237140487E-3</v>
      </c>
      <c r="DW26" s="137">
        <v>46213</v>
      </c>
    </row>
    <row r="27" spans="1:127" ht="15" hidden="1">
      <c r="A27" s="106" t="s">
        <v>266</v>
      </c>
      <c r="B27" s="107">
        <v>736</v>
      </c>
      <c r="C27" t="s">
        <v>349</v>
      </c>
      <c r="D27" t="b">
        <v>1</v>
      </c>
      <c r="E27" s="108" t="s">
        <v>267</v>
      </c>
      <c r="F27" s="109" t="s">
        <v>29</v>
      </c>
      <c r="G27" s="109" t="b">
        <v>1</v>
      </c>
      <c r="H27" s="110"/>
      <c r="I27" s="109" t="b">
        <v>1</v>
      </c>
      <c r="J27" s="109" t="s">
        <v>29</v>
      </c>
      <c r="K27" s="109" t="b">
        <v>1</v>
      </c>
      <c r="L27" s="109" t="b">
        <v>0</v>
      </c>
      <c r="M27" s="111">
        <v>0</v>
      </c>
      <c r="N27" s="112">
        <v>10401.69</v>
      </c>
      <c r="O27" s="113">
        <v>597.58000000000004</v>
      </c>
      <c r="P27" s="114">
        <v>17.406355634392046</v>
      </c>
      <c r="Q27" s="115">
        <v>9.433755785823744E-6</v>
      </c>
      <c r="R27" s="112">
        <v>9264.39</v>
      </c>
      <c r="S27" s="116">
        <v>200</v>
      </c>
      <c r="T27" s="117">
        <v>107.17758289811815</v>
      </c>
      <c r="U27" s="112">
        <v>60.449999999999996</v>
      </c>
      <c r="V27" s="112">
        <v>241.15000000000003</v>
      </c>
      <c r="W27" s="112">
        <v>173.04</v>
      </c>
      <c r="X27" s="117">
        <v>128.56000000000003</v>
      </c>
      <c r="Y27" s="118">
        <v>0</v>
      </c>
      <c r="Z27" s="112">
        <v>128.56000000000003</v>
      </c>
      <c r="AA27" s="112">
        <v>263.162757</v>
      </c>
      <c r="AB27" s="112">
        <v>132.02527478170182</v>
      </c>
      <c r="AC27" s="112">
        <v>0</v>
      </c>
      <c r="AD27" s="112">
        <v>0</v>
      </c>
      <c r="AE27" s="112">
        <v>0</v>
      </c>
      <c r="AF27" s="112">
        <v>0</v>
      </c>
      <c r="AG27" s="112">
        <v>0</v>
      </c>
      <c r="AH27" s="112">
        <v>0</v>
      </c>
      <c r="AI27" s="112">
        <v>0</v>
      </c>
      <c r="AJ27" s="112">
        <v>0</v>
      </c>
      <c r="AK27" s="112">
        <v>0</v>
      </c>
      <c r="AL27" s="112">
        <v>0</v>
      </c>
      <c r="AM27" s="112">
        <v>-24.847691883583678</v>
      </c>
      <c r="AN27" s="120">
        <v>0</v>
      </c>
      <c r="AO27" s="121">
        <v>-24.847691883583678</v>
      </c>
      <c r="AP27" s="121">
        <v>0</v>
      </c>
      <c r="AQ27" s="121">
        <v>-24.847691883583678</v>
      </c>
      <c r="AR27" s="112">
        <v>0</v>
      </c>
      <c r="AS27" s="112">
        <v>0</v>
      </c>
      <c r="AT27" s="123">
        <v>0</v>
      </c>
      <c r="AU27" s="117">
        <v>0</v>
      </c>
      <c r="AV27" s="119">
        <v>0</v>
      </c>
      <c r="AW27" s="120">
        <v>0</v>
      </c>
      <c r="AX27" s="112">
        <v>0</v>
      </c>
      <c r="AY27" s="112">
        <v>0</v>
      </c>
      <c r="AZ27" s="112">
        <v>0</v>
      </c>
      <c r="BA27" s="112">
        <v>0</v>
      </c>
      <c r="BB27" s="84">
        <v>0</v>
      </c>
      <c r="BC27" s="84">
        <v>0</v>
      </c>
      <c r="BD27" s="84">
        <v>0</v>
      </c>
      <c r="BE27" s="84">
        <v>0</v>
      </c>
      <c r="BF27" s="84">
        <v>0</v>
      </c>
      <c r="BG27" s="84">
        <v>0</v>
      </c>
      <c r="BH27" s="112">
        <v>0</v>
      </c>
      <c r="BI27" s="112">
        <v>0</v>
      </c>
      <c r="BJ27" s="112">
        <v>0</v>
      </c>
      <c r="BK27" s="112">
        <v>0</v>
      </c>
      <c r="BL27" s="112">
        <v>0</v>
      </c>
      <c r="BM27" s="115">
        <v>2.53E-2</v>
      </c>
      <c r="BN27" s="115">
        <v>2.6200000000000001E-2</v>
      </c>
      <c r="BO27" s="124">
        <v>0</v>
      </c>
      <c r="BP27" s="80">
        <v>46213</v>
      </c>
      <c r="BQ27" s="125"/>
      <c r="BR27" s="125"/>
      <c r="BS27" s="125"/>
      <c r="BT27" s="125"/>
      <c r="BU27" s="126">
        <v>10218.81</v>
      </c>
      <c r="BV27" s="127">
        <v>597.58399999999995</v>
      </c>
      <c r="BW27" s="114">
        <v>17.100206832846929</v>
      </c>
      <c r="BX27" s="115">
        <v>9.4349724658115294E-6</v>
      </c>
      <c r="BY27" s="128">
        <v>9264.39</v>
      </c>
      <c r="BZ27" s="129">
        <v>200</v>
      </c>
      <c r="CA27" s="117">
        <v>107.19140568760007</v>
      </c>
      <c r="CB27" s="130">
        <v>60.449999999999996</v>
      </c>
      <c r="CC27" s="130">
        <v>241.15000000000003</v>
      </c>
      <c r="CD27" s="130">
        <v>173.04</v>
      </c>
      <c r="CE27" s="117">
        <v>128.56000000000003</v>
      </c>
      <c r="CF27" s="130">
        <v>0</v>
      </c>
      <c r="CG27" s="131">
        <v>128.56000000000003</v>
      </c>
      <c r="CH27" s="112">
        <v>258.53589299999999</v>
      </c>
      <c r="CI27" s="112">
        <v>132.08079775901507</v>
      </c>
      <c r="CJ27" s="131">
        <v>0</v>
      </c>
      <c r="CK27" s="131">
        <v>0</v>
      </c>
      <c r="CL27" s="131">
        <v>0</v>
      </c>
      <c r="CM27" s="131">
        <v>0</v>
      </c>
      <c r="CN27" s="112">
        <v>0</v>
      </c>
      <c r="CO27" s="131">
        <v>0</v>
      </c>
      <c r="CP27" s="131">
        <v>0</v>
      </c>
      <c r="CQ27" s="131">
        <v>0</v>
      </c>
      <c r="CR27" s="131">
        <v>0</v>
      </c>
      <c r="CS27" s="112">
        <v>0</v>
      </c>
      <c r="CT27" s="112">
        <v>-24.889392071415003</v>
      </c>
      <c r="CU27" s="132">
        <v>0</v>
      </c>
      <c r="CV27" s="112">
        <v>-24.889392071415003</v>
      </c>
      <c r="CW27" s="112">
        <v>0</v>
      </c>
      <c r="CX27" s="133">
        <v>-24.889392071415003</v>
      </c>
      <c r="CY27" s="112">
        <v>0</v>
      </c>
      <c r="CZ27" s="112">
        <v>0</v>
      </c>
      <c r="DA27" s="131">
        <v>0</v>
      </c>
      <c r="DB27" s="117">
        <v>0</v>
      </c>
      <c r="DC27" s="112">
        <v>0</v>
      </c>
      <c r="DD27" s="134">
        <v>0</v>
      </c>
      <c r="DE27" s="112">
        <v>0</v>
      </c>
      <c r="DF27" s="112">
        <v>0</v>
      </c>
      <c r="DG27" s="112">
        <v>0</v>
      </c>
      <c r="DH27" s="112">
        <v>0</v>
      </c>
      <c r="DI27" s="135">
        <v>0</v>
      </c>
      <c r="DJ27" s="135">
        <v>0</v>
      </c>
      <c r="DK27" s="135">
        <v>0</v>
      </c>
      <c r="DL27" s="135">
        <v>0</v>
      </c>
      <c r="DM27" s="135">
        <v>0</v>
      </c>
      <c r="DN27" s="135">
        <v>0</v>
      </c>
      <c r="DO27" s="112">
        <v>0</v>
      </c>
      <c r="DP27" s="112">
        <v>0</v>
      </c>
      <c r="DQ27" s="112">
        <v>0</v>
      </c>
      <c r="DR27" s="112">
        <v>0</v>
      </c>
      <c r="DS27" s="136">
        <v>0</v>
      </c>
      <c r="DT27" s="115">
        <v>2.53E-2</v>
      </c>
      <c r="DU27" s="132">
        <v>2.6200000000000001E-2</v>
      </c>
      <c r="DV27" s="124">
        <v>0</v>
      </c>
      <c r="DW27" s="137">
        <v>46213</v>
      </c>
    </row>
    <row r="28" spans="1:127" ht="15">
      <c r="A28" s="106" t="s">
        <v>269</v>
      </c>
      <c r="B28" s="107">
        <v>736</v>
      </c>
      <c r="C28" t="s">
        <v>349</v>
      </c>
      <c r="D28" t="b">
        <v>1</v>
      </c>
      <c r="E28" s="108" t="s">
        <v>33</v>
      </c>
      <c r="F28" s="109" t="s">
        <v>29</v>
      </c>
      <c r="G28" s="109" t="b">
        <v>1</v>
      </c>
      <c r="H28" s="110"/>
      <c r="I28" s="109" t="b">
        <v>1</v>
      </c>
      <c r="J28" s="109" t="s">
        <v>29</v>
      </c>
      <c r="K28" s="109" t="b">
        <v>1</v>
      </c>
      <c r="L28" s="109" t="b">
        <v>0</v>
      </c>
      <c r="M28" s="111">
        <v>0</v>
      </c>
      <c r="N28" s="112">
        <v>8005721.1100000003</v>
      </c>
      <c r="O28" s="113">
        <v>392462.94</v>
      </c>
      <c r="P28" s="114">
        <v>20.398667731531543</v>
      </c>
      <c r="Q28" s="115">
        <v>7.2607449213689104E-3</v>
      </c>
      <c r="R28" s="112">
        <v>7252726.7999999998</v>
      </c>
      <c r="S28" s="116">
        <v>200</v>
      </c>
      <c r="T28" s="117">
        <v>82489.849046283765</v>
      </c>
      <c r="U28" s="112">
        <v>30879.399999999998</v>
      </c>
      <c r="V28" s="112">
        <v>110946.54</v>
      </c>
      <c r="W28" s="112">
        <v>75121.790000000008</v>
      </c>
      <c r="X28" s="117">
        <v>66704.149999999994</v>
      </c>
      <c r="Y28" s="118">
        <v>0</v>
      </c>
      <c r="Z28" s="112">
        <v>66704.149999999994</v>
      </c>
      <c r="AA28" s="112">
        <v>134496.11464799999</v>
      </c>
      <c r="AB28" s="112">
        <v>67474.921968055947</v>
      </c>
      <c r="AC28" s="112">
        <v>682.27</v>
      </c>
      <c r="AD28" s="112">
        <v>28814.28</v>
      </c>
      <c r="AE28" s="112">
        <v>2771.8</v>
      </c>
      <c r="AF28" s="112">
        <v>26042.44</v>
      </c>
      <c r="AG28" s="112">
        <v>682.31</v>
      </c>
      <c r="AH28" s="112">
        <v>0</v>
      </c>
      <c r="AI28" s="112">
        <v>0</v>
      </c>
      <c r="AJ28" s="112">
        <v>0</v>
      </c>
      <c r="AK28" s="112">
        <v>0</v>
      </c>
      <c r="AL28" s="112">
        <v>0</v>
      </c>
      <c r="AM28" s="112">
        <v>15014.927078227818</v>
      </c>
      <c r="AN28" s="120">
        <v>0</v>
      </c>
      <c r="AO28" s="121">
        <v>15014.927078227818</v>
      </c>
      <c r="AP28" s="121">
        <v>0</v>
      </c>
      <c r="AQ28" s="121">
        <v>15014.927078227818</v>
      </c>
      <c r="AR28" s="112">
        <v>10543.208305532522</v>
      </c>
      <c r="AS28" s="112">
        <v>10543.208305532522</v>
      </c>
      <c r="AT28" s="123">
        <v>0</v>
      </c>
      <c r="AU28" s="117">
        <v>10543.208305532522</v>
      </c>
      <c r="AV28" s="119">
        <v>0</v>
      </c>
      <c r="AW28" s="120">
        <v>0</v>
      </c>
      <c r="AX28" s="112">
        <v>9432.8097485816543</v>
      </c>
      <c r="AY28" s="112">
        <v>1110.3985569508686</v>
      </c>
      <c r="AZ28" s="112">
        <v>0</v>
      </c>
      <c r="BA28" s="112">
        <v>0</v>
      </c>
      <c r="BB28" s="84">
        <v>2.4E-2</v>
      </c>
      <c r="BC28" s="84">
        <v>2.8E-3</v>
      </c>
      <c r="BD28" s="84">
        <v>0</v>
      </c>
      <c r="BE28" s="84">
        <v>0</v>
      </c>
      <c r="BF28" s="84">
        <v>2.6800000000000001E-2</v>
      </c>
      <c r="BG28" s="84">
        <v>0</v>
      </c>
      <c r="BH28" s="112">
        <v>9419.110560000001</v>
      </c>
      <c r="BI28" s="112">
        <v>1098.8962320000001</v>
      </c>
      <c r="BJ28" s="112">
        <v>0</v>
      </c>
      <c r="BK28" s="112">
        <v>0</v>
      </c>
      <c r="BL28" s="112">
        <v>10518.006792</v>
      </c>
      <c r="BM28" s="115">
        <v>1.6799999999999999E-2</v>
      </c>
      <c r="BN28" s="115">
        <v>1.7500000000000002E-2</v>
      </c>
      <c r="BO28" s="124">
        <v>1.3169592296142978E-3</v>
      </c>
      <c r="BP28" s="80">
        <v>46213</v>
      </c>
      <c r="BQ28" s="125"/>
      <c r="BR28" s="125"/>
      <c r="BS28" s="125"/>
      <c r="BT28" s="125"/>
      <c r="BU28" s="126">
        <v>7849441.7000000002</v>
      </c>
      <c r="BV28" s="127">
        <v>391645.31699999998</v>
      </c>
      <c r="BW28" s="114">
        <v>20.042220241841932</v>
      </c>
      <c r="BX28" s="115">
        <v>7.2473474222040386E-3</v>
      </c>
      <c r="BY28" s="128">
        <v>7252726.7999999998</v>
      </c>
      <c r="BZ28" s="129">
        <v>200</v>
      </c>
      <c r="CA28" s="117">
        <v>82337.63908770839</v>
      </c>
      <c r="CB28" s="130">
        <v>30879.399999999998</v>
      </c>
      <c r="CC28" s="130">
        <v>110946.54</v>
      </c>
      <c r="CD28" s="130">
        <v>75121.790000000008</v>
      </c>
      <c r="CE28" s="117">
        <v>66704.149999999994</v>
      </c>
      <c r="CF28" s="130">
        <v>0</v>
      </c>
      <c r="CG28" s="131">
        <v>66704.149999999994</v>
      </c>
      <c r="CH28" s="112">
        <v>131870.62055999998</v>
      </c>
      <c r="CI28" s="112">
        <v>67370.052809422385</v>
      </c>
      <c r="CJ28" s="131">
        <v>682.27</v>
      </c>
      <c r="CK28" s="131">
        <v>28814.28</v>
      </c>
      <c r="CL28" s="131">
        <v>2771.8</v>
      </c>
      <c r="CM28" s="131">
        <v>26042.44</v>
      </c>
      <c r="CN28" s="112">
        <v>682.31000000000131</v>
      </c>
      <c r="CO28" s="131">
        <v>0</v>
      </c>
      <c r="CP28" s="131">
        <v>0</v>
      </c>
      <c r="CQ28" s="131">
        <v>0</v>
      </c>
      <c r="CR28" s="131">
        <v>0</v>
      </c>
      <c r="CS28" s="112">
        <v>0</v>
      </c>
      <c r="CT28" s="112">
        <v>14967.586278286006</v>
      </c>
      <c r="CU28" s="132">
        <v>0</v>
      </c>
      <c r="CV28" s="112">
        <v>14967.586278286006</v>
      </c>
      <c r="CW28" s="112">
        <v>0</v>
      </c>
      <c r="CX28" s="133">
        <v>14967.586278286006</v>
      </c>
      <c r="CY28" s="112">
        <v>10504.110644807051</v>
      </c>
      <c r="CZ28" s="112">
        <v>10504.110644807051</v>
      </c>
      <c r="DA28" s="131">
        <v>0</v>
      </c>
      <c r="DB28" s="117">
        <v>10504.110644807051</v>
      </c>
      <c r="DC28" s="112">
        <v>0</v>
      </c>
      <c r="DD28" s="134">
        <v>0</v>
      </c>
      <c r="DE28" s="112">
        <v>9397.8298084580729</v>
      </c>
      <c r="DF28" s="112">
        <v>1106.2808363489778</v>
      </c>
      <c r="DG28" s="112">
        <v>0</v>
      </c>
      <c r="DH28" s="112">
        <v>0</v>
      </c>
      <c r="DI28" s="135">
        <v>2.4E-2</v>
      </c>
      <c r="DJ28" s="135">
        <v>2.8E-3</v>
      </c>
      <c r="DK28" s="135">
        <v>0</v>
      </c>
      <c r="DL28" s="135">
        <v>0</v>
      </c>
      <c r="DM28" s="135">
        <v>2.6800000000000001E-2</v>
      </c>
      <c r="DN28" s="135">
        <v>0</v>
      </c>
      <c r="DO28" s="112">
        <v>9399.4876079999995</v>
      </c>
      <c r="DP28" s="112">
        <v>1096.6068875999999</v>
      </c>
      <c r="DQ28" s="112">
        <v>0</v>
      </c>
      <c r="DR28" s="112">
        <v>0</v>
      </c>
      <c r="DS28" s="136">
        <v>10496.0944956</v>
      </c>
      <c r="DT28" s="115">
        <v>1.6799999999999999E-2</v>
      </c>
      <c r="DU28" s="132">
        <v>1.7500000000000002E-2</v>
      </c>
      <c r="DV28" s="124">
        <v>1.3381984408912867E-3</v>
      </c>
      <c r="DW28" s="137">
        <v>46213</v>
      </c>
    </row>
    <row r="29" spans="1:127" ht="15" hidden="1">
      <c r="A29" s="106" t="s">
        <v>270</v>
      </c>
      <c r="B29" s="106">
        <v>736</v>
      </c>
      <c r="C29" t="s">
        <v>349</v>
      </c>
      <c r="D29" s="147" t="b">
        <v>1</v>
      </c>
      <c r="E29" s="108" t="s">
        <v>194</v>
      </c>
      <c r="F29" s="148" t="s">
        <v>29</v>
      </c>
      <c r="G29" s="148" t="b">
        <v>1</v>
      </c>
      <c r="H29" s="110"/>
      <c r="I29" s="148" t="b">
        <v>1</v>
      </c>
      <c r="J29" s="148" t="s">
        <v>29</v>
      </c>
      <c r="K29" s="148" t="b">
        <v>1</v>
      </c>
      <c r="L29" s="148" t="b">
        <v>0</v>
      </c>
      <c r="M29" s="111">
        <v>0</v>
      </c>
      <c r="N29" s="139">
        <v>0</v>
      </c>
      <c r="O29" s="140">
        <v>0</v>
      </c>
      <c r="P29" s="135">
        <v>0</v>
      </c>
      <c r="Q29" s="141">
        <v>0</v>
      </c>
      <c r="R29" s="139">
        <v>3037.67</v>
      </c>
      <c r="S29" s="142">
        <v>200</v>
      </c>
      <c r="T29" s="143">
        <v>0</v>
      </c>
      <c r="U29" s="139">
        <v>0.96</v>
      </c>
      <c r="V29" s="139">
        <v>58.730000000000004</v>
      </c>
      <c r="W29" s="139">
        <v>40.11</v>
      </c>
      <c r="X29" s="143">
        <v>19.580000000000005</v>
      </c>
      <c r="Y29" s="118">
        <v>0</v>
      </c>
      <c r="Z29" s="139">
        <v>19.580000000000005</v>
      </c>
      <c r="AA29" s="139">
        <v>0</v>
      </c>
      <c r="AB29" s="139">
        <v>0</v>
      </c>
      <c r="AC29" s="139">
        <v>0</v>
      </c>
      <c r="AD29" s="139">
        <v>0.73</v>
      </c>
      <c r="AE29" s="139">
        <v>0</v>
      </c>
      <c r="AF29" s="139">
        <v>0.73</v>
      </c>
      <c r="AG29" s="139">
        <v>0</v>
      </c>
      <c r="AH29" s="139">
        <v>0</v>
      </c>
      <c r="AI29" s="139">
        <v>0</v>
      </c>
      <c r="AJ29" s="139">
        <v>0</v>
      </c>
      <c r="AK29" s="139">
        <v>0</v>
      </c>
      <c r="AL29" s="139">
        <v>0</v>
      </c>
      <c r="AM29" s="139">
        <v>0</v>
      </c>
      <c r="AN29" s="120">
        <v>0</v>
      </c>
      <c r="AO29" s="149">
        <v>0</v>
      </c>
      <c r="AP29" s="149">
        <v>0</v>
      </c>
      <c r="AQ29" s="149">
        <v>0</v>
      </c>
      <c r="AR29" s="139">
        <v>0</v>
      </c>
      <c r="AS29" s="139">
        <v>0</v>
      </c>
      <c r="AT29" s="123">
        <v>0</v>
      </c>
      <c r="AU29" s="143">
        <v>0</v>
      </c>
      <c r="AV29" s="145">
        <v>0</v>
      </c>
      <c r="AW29" s="150">
        <v>0</v>
      </c>
      <c r="AX29" s="139">
        <v>0</v>
      </c>
      <c r="AY29" s="139">
        <v>0</v>
      </c>
      <c r="AZ29" s="139">
        <v>0</v>
      </c>
      <c r="BA29" s="139">
        <v>0</v>
      </c>
      <c r="BB29" s="151">
        <v>0</v>
      </c>
      <c r="BC29" s="151">
        <v>0</v>
      </c>
      <c r="BD29" s="151">
        <v>0</v>
      </c>
      <c r="BE29" s="151">
        <v>0</v>
      </c>
      <c r="BF29" s="151">
        <v>0</v>
      </c>
      <c r="BG29" s="151">
        <v>0</v>
      </c>
      <c r="BH29" s="139">
        <v>0</v>
      </c>
      <c r="BI29" s="139">
        <v>0</v>
      </c>
      <c r="BJ29" s="139">
        <v>0</v>
      </c>
      <c r="BK29" s="139">
        <v>0</v>
      </c>
      <c r="BL29" s="139">
        <v>0</v>
      </c>
      <c r="BM29" s="146">
        <v>1.18E-2</v>
      </c>
      <c r="BN29" s="141">
        <v>2.1000000000000001E-2</v>
      </c>
      <c r="BO29" s="124" t="e">
        <v>#DIV/0!</v>
      </c>
      <c r="BP29" s="80">
        <v>46213</v>
      </c>
      <c r="BQ29" s="125"/>
      <c r="BR29" s="125"/>
      <c r="BS29" s="125"/>
      <c r="BT29" s="125"/>
      <c r="BU29" s="126">
        <v>0</v>
      </c>
      <c r="BV29" s="127">
        <v>0</v>
      </c>
      <c r="BW29" s="114">
        <v>0</v>
      </c>
      <c r="BX29" s="115">
        <v>0</v>
      </c>
      <c r="BY29" s="128">
        <v>3037.67</v>
      </c>
      <c r="BZ29" s="129">
        <v>200</v>
      </c>
      <c r="CA29" s="117">
        <v>0</v>
      </c>
      <c r="CB29" s="130">
        <v>0.96</v>
      </c>
      <c r="CC29" s="130">
        <v>58.730000000000004</v>
      </c>
      <c r="CD29" s="130">
        <v>40.11</v>
      </c>
      <c r="CE29" s="117">
        <v>19.580000000000005</v>
      </c>
      <c r="CF29" s="130">
        <v>0</v>
      </c>
      <c r="CG29" s="131">
        <v>19.580000000000005</v>
      </c>
      <c r="CH29" s="112">
        <v>0</v>
      </c>
      <c r="CI29" s="112">
        <v>0</v>
      </c>
      <c r="CJ29" s="131">
        <v>0</v>
      </c>
      <c r="CK29" s="131">
        <v>0.73</v>
      </c>
      <c r="CL29" s="131">
        <v>0</v>
      </c>
      <c r="CM29" s="131">
        <v>0.73</v>
      </c>
      <c r="CN29" s="112">
        <v>0</v>
      </c>
      <c r="CO29" s="131">
        <v>0</v>
      </c>
      <c r="CP29" s="131">
        <v>0</v>
      </c>
      <c r="CQ29" s="131">
        <v>0</v>
      </c>
      <c r="CR29" s="131">
        <v>0</v>
      </c>
      <c r="CS29" s="112">
        <v>0</v>
      </c>
      <c r="CT29" s="112">
        <v>0</v>
      </c>
      <c r="CU29" s="132">
        <v>0</v>
      </c>
      <c r="CV29" s="112">
        <v>0</v>
      </c>
      <c r="CW29" s="112">
        <v>0</v>
      </c>
      <c r="CX29" s="133">
        <v>0</v>
      </c>
      <c r="CY29" s="112">
        <v>0</v>
      </c>
      <c r="CZ29" s="112">
        <v>0</v>
      </c>
      <c r="DA29" s="131">
        <v>0</v>
      </c>
      <c r="DB29" s="117">
        <v>0</v>
      </c>
      <c r="DC29" s="112">
        <v>0</v>
      </c>
      <c r="DD29" s="134">
        <v>0</v>
      </c>
      <c r="DE29" s="112">
        <v>0</v>
      </c>
      <c r="DF29" s="112">
        <v>0</v>
      </c>
      <c r="DG29" s="112">
        <v>0</v>
      </c>
      <c r="DH29" s="112">
        <v>0</v>
      </c>
      <c r="DI29" s="135">
        <v>0</v>
      </c>
      <c r="DJ29" s="135">
        <v>0</v>
      </c>
      <c r="DK29" s="135">
        <v>0</v>
      </c>
      <c r="DL29" s="135">
        <v>0</v>
      </c>
      <c r="DM29" s="135">
        <v>0</v>
      </c>
      <c r="DN29" s="135">
        <v>0</v>
      </c>
      <c r="DO29" s="112">
        <v>0</v>
      </c>
      <c r="DP29" s="112">
        <v>0</v>
      </c>
      <c r="DQ29" s="112">
        <v>0</v>
      </c>
      <c r="DR29" s="112">
        <v>0</v>
      </c>
      <c r="DS29" s="136">
        <v>0</v>
      </c>
      <c r="DT29" s="115">
        <v>1.18E-2</v>
      </c>
      <c r="DU29" s="132">
        <v>2.1000000000000001E-2</v>
      </c>
      <c r="DV29" s="124" t="e">
        <v>#DIV/0!</v>
      </c>
      <c r="DW29" s="137">
        <v>46213</v>
      </c>
    </row>
    <row r="30" spans="1:127" ht="15">
      <c r="A30" s="106" t="s">
        <v>271</v>
      </c>
      <c r="B30" s="106">
        <v>736</v>
      </c>
      <c r="C30" t="s">
        <v>349</v>
      </c>
      <c r="D30" s="147" t="b">
        <v>1</v>
      </c>
      <c r="E30" s="108" t="s">
        <v>196</v>
      </c>
      <c r="F30" s="148" t="s">
        <v>29</v>
      </c>
      <c r="G30" s="148" t="b">
        <v>1</v>
      </c>
      <c r="H30" s="110"/>
      <c r="I30" s="148" t="b">
        <v>1</v>
      </c>
      <c r="J30" s="148" t="s">
        <v>29</v>
      </c>
      <c r="K30" s="148" t="b">
        <v>1</v>
      </c>
      <c r="L30" s="148" t="b">
        <v>0</v>
      </c>
      <c r="M30" s="111">
        <v>0</v>
      </c>
      <c r="N30" s="139">
        <v>122461417.93000001</v>
      </c>
      <c r="O30" s="140">
        <v>5363852.47</v>
      </c>
      <c r="P30" s="135">
        <v>22.830869904593033</v>
      </c>
      <c r="Q30" s="141">
        <v>0.11106571239263208</v>
      </c>
      <c r="R30" s="139">
        <v>110278147.37</v>
      </c>
      <c r="S30" s="142">
        <v>200</v>
      </c>
      <c r="T30" s="143">
        <v>1261825.6044944301</v>
      </c>
      <c r="U30" s="139">
        <v>0</v>
      </c>
      <c r="V30" s="139">
        <v>345.78000000000003</v>
      </c>
      <c r="W30" s="139">
        <v>202.04</v>
      </c>
      <c r="X30" s="143">
        <v>143.74000000000004</v>
      </c>
      <c r="Y30" s="118">
        <v>0</v>
      </c>
      <c r="Z30" s="139">
        <v>143.74000000000004</v>
      </c>
      <c r="AA30" s="139">
        <v>0</v>
      </c>
      <c r="AB30" s="139">
        <v>0</v>
      </c>
      <c r="AC30" s="139">
        <v>0</v>
      </c>
      <c r="AD30" s="139">
        <v>1759995.74</v>
      </c>
      <c r="AE30" s="139">
        <v>0</v>
      </c>
      <c r="AF30" s="139">
        <v>1759995.71</v>
      </c>
      <c r="AG30" s="139">
        <v>0.03</v>
      </c>
      <c r="AH30" s="139">
        <v>0</v>
      </c>
      <c r="AI30" s="139">
        <v>0</v>
      </c>
      <c r="AJ30" s="139">
        <v>0</v>
      </c>
      <c r="AK30" s="139">
        <v>0</v>
      </c>
      <c r="AL30" s="139">
        <v>0</v>
      </c>
      <c r="AM30" s="139">
        <v>1261825.6044944301</v>
      </c>
      <c r="AN30" s="120">
        <v>0</v>
      </c>
      <c r="AO30" s="149">
        <v>1261825.6044944301</v>
      </c>
      <c r="AP30" s="149">
        <v>0</v>
      </c>
      <c r="AQ30" s="149">
        <v>1261825.6044944301</v>
      </c>
      <c r="AR30" s="139">
        <v>886030.95600311621</v>
      </c>
      <c r="AS30" s="139">
        <v>886030.95600311621</v>
      </c>
      <c r="AT30" s="123">
        <v>0</v>
      </c>
      <c r="AU30" s="143">
        <v>886030.95600311621</v>
      </c>
      <c r="AV30" s="145">
        <v>0</v>
      </c>
      <c r="AW30" s="150">
        <v>0</v>
      </c>
      <c r="AX30" s="139">
        <v>792715.19608937274</v>
      </c>
      <c r="AY30" s="139">
        <v>93315.759913743459</v>
      </c>
      <c r="AZ30" s="139">
        <v>0</v>
      </c>
      <c r="BA30" s="139">
        <v>0</v>
      </c>
      <c r="BB30" s="151">
        <v>0.14779999999999999</v>
      </c>
      <c r="BC30" s="151">
        <v>1.7399999999999999E-2</v>
      </c>
      <c r="BD30" s="151">
        <v>0</v>
      </c>
      <c r="BE30" s="151">
        <v>0</v>
      </c>
      <c r="BF30" s="151">
        <v>0.16519999999999999</v>
      </c>
      <c r="BG30" s="151">
        <v>0</v>
      </c>
      <c r="BH30" s="139">
        <v>792777.39506599994</v>
      </c>
      <c r="BI30" s="139">
        <v>93331.032977999988</v>
      </c>
      <c r="BJ30" s="139">
        <v>0</v>
      </c>
      <c r="BK30" s="139">
        <v>0</v>
      </c>
      <c r="BL30" s="139">
        <v>886108.42804399983</v>
      </c>
      <c r="BM30" s="146">
        <v>0</v>
      </c>
      <c r="BN30" s="141">
        <v>0</v>
      </c>
      <c r="BO30" s="124">
        <v>7.2351845257057129E-3</v>
      </c>
      <c r="BP30" s="80">
        <v>46213</v>
      </c>
      <c r="BQ30" s="125"/>
      <c r="BR30" s="125"/>
      <c r="BS30" s="125"/>
      <c r="BT30" s="125"/>
      <c r="BU30" s="126">
        <v>120414940.86</v>
      </c>
      <c r="BV30" s="127">
        <v>5366041.2970000003</v>
      </c>
      <c r="BW30" s="114">
        <v>22.44018154077952</v>
      </c>
      <c r="BX30" s="115">
        <v>0.11117846906698763</v>
      </c>
      <c r="BY30" s="128">
        <v>110278147.37</v>
      </c>
      <c r="BZ30" s="129">
        <v>200</v>
      </c>
      <c r="CA30" s="117">
        <v>1263106.6412402845</v>
      </c>
      <c r="CB30" s="130">
        <v>0</v>
      </c>
      <c r="CC30" s="130">
        <v>345.78000000000003</v>
      </c>
      <c r="CD30" s="130">
        <v>202.04</v>
      </c>
      <c r="CE30" s="117">
        <v>143.74000000000004</v>
      </c>
      <c r="CF30" s="130">
        <v>0</v>
      </c>
      <c r="CG30" s="131">
        <v>143.74000000000004</v>
      </c>
      <c r="CH30" s="112">
        <v>0</v>
      </c>
      <c r="CI30" s="112">
        <v>0</v>
      </c>
      <c r="CJ30" s="131">
        <v>0</v>
      </c>
      <c r="CK30" s="131">
        <v>1759995.74</v>
      </c>
      <c r="CL30" s="131">
        <v>0</v>
      </c>
      <c r="CM30" s="131">
        <v>1759995.71</v>
      </c>
      <c r="CN30" s="112">
        <v>3.0000000027939677E-2</v>
      </c>
      <c r="CO30" s="131">
        <v>0</v>
      </c>
      <c r="CP30" s="131">
        <v>0</v>
      </c>
      <c r="CQ30" s="131">
        <v>0</v>
      </c>
      <c r="CR30" s="131">
        <v>0</v>
      </c>
      <c r="CS30" s="112">
        <v>0</v>
      </c>
      <c r="CT30" s="112">
        <v>1263106.6412402845</v>
      </c>
      <c r="CU30" s="132">
        <v>0</v>
      </c>
      <c r="CV30" s="112">
        <v>1263106.6412402845</v>
      </c>
      <c r="CW30" s="112">
        <v>0</v>
      </c>
      <c r="CX30" s="133">
        <v>1263106.6412402845</v>
      </c>
      <c r="CY30" s="112">
        <v>886436.30770491203</v>
      </c>
      <c r="CZ30" s="112">
        <v>886436.30770491203</v>
      </c>
      <c r="DA30" s="131">
        <v>0</v>
      </c>
      <c r="DB30" s="117">
        <v>886436.30770491203</v>
      </c>
      <c r="DC30" s="112">
        <v>0</v>
      </c>
      <c r="DD30" s="134">
        <v>0</v>
      </c>
      <c r="DE30" s="112">
        <v>793077.85661674733</v>
      </c>
      <c r="DF30" s="112">
        <v>93358.451088164758</v>
      </c>
      <c r="DG30" s="112">
        <v>0</v>
      </c>
      <c r="DH30" s="112">
        <v>0</v>
      </c>
      <c r="DI30" s="135">
        <v>0.14779999999999999</v>
      </c>
      <c r="DJ30" s="135">
        <v>1.7399999999999999E-2</v>
      </c>
      <c r="DK30" s="135">
        <v>0</v>
      </c>
      <c r="DL30" s="135">
        <v>0</v>
      </c>
      <c r="DM30" s="135">
        <v>0.16519999999999999</v>
      </c>
      <c r="DN30" s="135">
        <v>0</v>
      </c>
      <c r="DO30" s="112">
        <v>793100.9036966</v>
      </c>
      <c r="DP30" s="112">
        <v>93369.118567800004</v>
      </c>
      <c r="DQ30" s="112">
        <v>0</v>
      </c>
      <c r="DR30" s="112">
        <v>0</v>
      </c>
      <c r="DS30" s="136">
        <v>886470.02226439992</v>
      </c>
      <c r="DT30" s="115">
        <v>0</v>
      </c>
      <c r="DU30" s="132">
        <v>0</v>
      </c>
      <c r="DV30" s="124">
        <v>7.3615142886257279E-3</v>
      </c>
      <c r="DW30" s="137">
        <v>46213</v>
      </c>
    </row>
    <row r="31" spans="1:127" ht="15">
      <c r="A31" s="106" t="s">
        <v>272</v>
      </c>
      <c r="B31" s="107">
        <v>736</v>
      </c>
      <c r="C31" t="s">
        <v>349</v>
      </c>
      <c r="D31" t="b">
        <v>1</v>
      </c>
      <c r="E31" s="108" t="s">
        <v>273</v>
      </c>
      <c r="F31" s="109" t="s">
        <v>29</v>
      </c>
      <c r="G31" s="109" t="b">
        <v>1</v>
      </c>
      <c r="H31" s="110"/>
      <c r="I31" s="109" t="b">
        <v>1</v>
      </c>
      <c r="J31" s="109" t="s">
        <v>25</v>
      </c>
      <c r="K31" s="109" t="b">
        <v>1</v>
      </c>
      <c r="L31" s="109" t="b">
        <v>1</v>
      </c>
      <c r="M31" s="111">
        <v>7.8600000000000003E-2</v>
      </c>
      <c r="N31" s="112">
        <v>2869.71</v>
      </c>
      <c r="O31" s="113">
        <v>127.98</v>
      </c>
      <c r="P31" s="114">
        <v>22.423112986404124</v>
      </c>
      <c r="Q31" s="115">
        <v>2.602667769962021E-6</v>
      </c>
      <c r="R31" s="112">
        <v>2538.96</v>
      </c>
      <c r="S31" s="116">
        <v>200</v>
      </c>
      <c r="T31" s="117">
        <v>29.569097081201093</v>
      </c>
      <c r="U31" s="112">
        <v>0</v>
      </c>
      <c r="V31" s="112">
        <v>0</v>
      </c>
      <c r="W31" s="112">
        <v>0</v>
      </c>
      <c r="X31" s="117">
        <v>0</v>
      </c>
      <c r="Y31" s="118">
        <v>0</v>
      </c>
      <c r="Z31" s="112">
        <v>0</v>
      </c>
      <c r="AA31" s="112">
        <v>0</v>
      </c>
      <c r="AB31" s="112">
        <v>0</v>
      </c>
      <c r="AC31" s="112">
        <v>0</v>
      </c>
      <c r="AD31" s="112">
        <v>39.72</v>
      </c>
      <c r="AE31" s="112">
        <v>0</v>
      </c>
      <c r="AF31" s="112">
        <v>39.72</v>
      </c>
      <c r="AG31" s="112">
        <v>0</v>
      </c>
      <c r="AH31" s="112">
        <v>29.96</v>
      </c>
      <c r="AI31" s="112">
        <v>101.99</v>
      </c>
      <c r="AJ31" s="112">
        <v>72.38</v>
      </c>
      <c r="AK31" s="112">
        <v>0</v>
      </c>
      <c r="AL31" s="112">
        <v>59.57</v>
      </c>
      <c r="AM31" s="112">
        <v>29.569097081201093</v>
      </c>
      <c r="AN31" s="120">
        <v>0</v>
      </c>
      <c r="AO31" s="121">
        <v>29.569097081201093</v>
      </c>
      <c r="AP31" s="121">
        <v>0</v>
      </c>
      <c r="AQ31" s="121">
        <v>29.569097081201093</v>
      </c>
      <c r="AR31" s="112">
        <v>20.76288138526294</v>
      </c>
      <c r="AS31" s="112">
        <v>20.76288138526294</v>
      </c>
      <c r="AT31" s="123">
        <v>0</v>
      </c>
      <c r="AU31" s="117">
        <v>20.76288138526294</v>
      </c>
      <c r="AV31" s="119">
        <v>0</v>
      </c>
      <c r="AW31" s="120">
        <v>0</v>
      </c>
      <c r="AX31" s="112">
        <v>18.576158628752484</v>
      </c>
      <c r="AY31" s="112">
        <v>2.186722756510457</v>
      </c>
      <c r="AZ31" s="112">
        <v>0</v>
      </c>
      <c r="BA31" s="112">
        <v>0</v>
      </c>
      <c r="BB31" s="84">
        <v>0.14510000000000001</v>
      </c>
      <c r="BC31" s="84">
        <v>1.7100000000000001E-2</v>
      </c>
      <c r="BD31" s="84">
        <v>0</v>
      </c>
      <c r="BE31" s="84">
        <v>0</v>
      </c>
      <c r="BF31" s="84">
        <v>0.16220000000000001</v>
      </c>
      <c r="BG31" s="84">
        <v>0</v>
      </c>
      <c r="BH31" s="112">
        <v>18.569898000000002</v>
      </c>
      <c r="BI31" s="112">
        <v>2.1884580000000002</v>
      </c>
      <c r="BJ31" s="112">
        <v>0</v>
      </c>
      <c r="BK31" s="112">
        <v>0</v>
      </c>
      <c r="BL31" s="112">
        <v>20.758356000000003</v>
      </c>
      <c r="BM31" s="115">
        <v>0</v>
      </c>
      <c r="BN31" s="115">
        <v>0</v>
      </c>
      <c r="BO31" s="124">
        <v>7.235184525705712E-3</v>
      </c>
      <c r="BP31" s="80">
        <v>46213</v>
      </c>
      <c r="BQ31" s="125"/>
      <c r="BR31" s="125"/>
      <c r="BS31" s="125"/>
      <c r="BT31" s="125"/>
      <c r="BU31" s="126">
        <v>2820.2</v>
      </c>
      <c r="BV31" s="127">
        <v>127.979</v>
      </c>
      <c r="BW31" s="114">
        <v>22.036427851444376</v>
      </c>
      <c r="BX31" s="115">
        <v>2.6038755342433879E-6</v>
      </c>
      <c r="BY31" s="128">
        <v>2538.96</v>
      </c>
      <c r="BZ31" s="129">
        <v>200</v>
      </c>
      <c r="CA31" s="117">
        <v>29.582818578696514</v>
      </c>
      <c r="CB31" s="130">
        <v>0</v>
      </c>
      <c r="CC31" s="130">
        <v>0</v>
      </c>
      <c r="CD31" s="130">
        <v>0</v>
      </c>
      <c r="CE31" s="117">
        <v>0</v>
      </c>
      <c r="CF31" s="130">
        <v>0</v>
      </c>
      <c r="CG31" s="131">
        <v>0</v>
      </c>
      <c r="CH31" s="112">
        <v>0</v>
      </c>
      <c r="CI31" s="112">
        <v>0</v>
      </c>
      <c r="CJ31" s="131">
        <v>0</v>
      </c>
      <c r="CK31" s="131">
        <v>39.72</v>
      </c>
      <c r="CL31" s="131">
        <v>0</v>
      </c>
      <c r="CM31" s="131">
        <v>39.72</v>
      </c>
      <c r="CN31" s="112">
        <v>0</v>
      </c>
      <c r="CO31" s="131">
        <v>29.96</v>
      </c>
      <c r="CP31" s="131">
        <v>101.99</v>
      </c>
      <c r="CQ31" s="131">
        <v>72.38</v>
      </c>
      <c r="CR31" s="131">
        <v>0</v>
      </c>
      <c r="CS31" s="112">
        <v>59.569999999999993</v>
      </c>
      <c r="CT31" s="112">
        <v>29.582818578696514</v>
      </c>
      <c r="CU31" s="132">
        <v>0</v>
      </c>
      <c r="CV31" s="112">
        <v>29.582818578696514</v>
      </c>
      <c r="CW31" s="112">
        <v>0</v>
      </c>
      <c r="CX31" s="133">
        <v>29.582818578696514</v>
      </c>
      <c r="CY31" s="112">
        <v>20.760942596782279</v>
      </c>
      <c r="CZ31" s="112">
        <v>20.760942596782279</v>
      </c>
      <c r="DA31" s="131">
        <v>0</v>
      </c>
      <c r="DB31" s="117">
        <v>20.760942596782279</v>
      </c>
      <c r="DC31" s="112">
        <v>0</v>
      </c>
      <c r="DD31" s="134">
        <v>0</v>
      </c>
      <c r="DE31" s="112">
        <v>18.574424031241854</v>
      </c>
      <c r="DF31" s="112">
        <v>2.1865185655404247</v>
      </c>
      <c r="DG31" s="112">
        <v>0</v>
      </c>
      <c r="DH31" s="112">
        <v>0</v>
      </c>
      <c r="DI31" s="135">
        <v>0.14510000000000001</v>
      </c>
      <c r="DJ31" s="135">
        <v>1.7100000000000001E-2</v>
      </c>
      <c r="DK31" s="135">
        <v>0</v>
      </c>
      <c r="DL31" s="135">
        <v>0</v>
      </c>
      <c r="DM31" s="135">
        <v>0.16220000000000001</v>
      </c>
      <c r="DN31" s="135">
        <v>0</v>
      </c>
      <c r="DO31" s="112">
        <v>18.569752900000001</v>
      </c>
      <c r="DP31" s="112">
        <v>2.1884409000000002</v>
      </c>
      <c r="DQ31" s="112">
        <v>0</v>
      </c>
      <c r="DR31" s="112">
        <v>0</v>
      </c>
      <c r="DS31" s="136">
        <v>20.758193800000001</v>
      </c>
      <c r="DT31" s="115">
        <v>0</v>
      </c>
      <c r="DU31" s="132">
        <v>0</v>
      </c>
      <c r="DV31" s="124">
        <v>7.3615142886257288E-3</v>
      </c>
      <c r="DW31" s="137">
        <v>46213</v>
      </c>
    </row>
    <row r="32" spans="1:127" ht="15">
      <c r="A32" s="106" t="s">
        <v>275</v>
      </c>
      <c r="B32" s="107">
        <v>736</v>
      </c>
      <c r="C32" t="s">
        <v>349</v>
      </c>
      <c r="D32" t="b">
        <v>1</v>
      </c>
      <c r="E32" s="108" t="s">
        <v>198</v>
      </c>
      <c r="F32" s="109" t="s">
        <v>29</v>
      </c>
      <c r="G32" s="109" t="b">
        <v>1</v>
      </c>
      <c r="H32" s="110"/>
      <c r="I32" s="109" t="b">
        <v>1</v>
      </c>
      <c r="J32" s="109" t="s">
        <v>25</v>
      </c>
      <c r="K32" s="109" t="b">
        <v>1</v>
      </c>
      <c r="L32" s="109" t="b">
        <v>1</v>
      </c>
      <c r="M32" s="111">
        <v>6.6699999999999995E-2</v>
      </c>
      <c r="N32" s="112">
        <v>130898.56</v>
      </c>
      <c r="O32" s="113">
        <v>6916.44</v>
      </c>
      <c r="P32" s="114">
        <v>18.925713228192539</v>
      </c>
      <c r="Q32" s="115">
        <v>1.187177321912109E-4</v>
      </c>
      <c r="R32" s="112">
        <v>117831.07</v>
      </c>
      <c r="S32" s="116">
        <v>200</v>
      </c>
      <c r="T32" s="117">
        <v>1348.7607557660622</v>
      </c>
      <c r="U32" s="112">
        <v>338.16999999999996</v>
      </c>
      <c r="V32" s="112">
        <v>1141.4500000000003</v>
      </c>
      <c r="W32" s="112">
        <v>786.43</v>
      </c>
      <c r="X32" s="117">
        <v>693.1900000000004</v>
      </c>
      <c r="Y32" s="118">
        <v>0</v>
      </c>
      <c r="Z32" s="112">
        <v>693.1900000000004</v>
      </c>
      <c r="AA32" s="112">
        <v>1400.6145919999999</v>
      </c>
      <c r="AB32" s="112">
        <v>702.6698172646868</v>
      </c>
      <c r="AC32" s="112">
        <v>0</v>
      </c>
      <c r="AD32" s="112">
        <v>962.15</v>
      </c>
      <c r="AE32" s="112">
        <v>0</v>
      </c>
      <c r="AF32" s="112">
        <v>962.15</v>
      </c>
      <c r="AG32" s="112">
        <v>0</v>
      </c>
      <c r="AH32" s="112">
        <v>1385.56</v>
      </c>
      <c r="AI32" s="112">
        <v>5004.9399999999996</v>
      </c>
      <c r="AJ32" s="112">
        <v>3617.65</v>
      </c>
      <c r="AK32" s="112">
        <v>0</v>
      </c>
      <c r="AL32" s="112">
        <v>2772.85</v>
      </c>
      <c r="AM32" s="112">
        <v>646.09093850137538</v>
      </c>
      <c r="AN32" s="120">
        <v>0</v>
      </c>
      <c r="AO32" s="121">
        <v>646.09093850137538</v>
      </c>
      <c r="AP32" s="121">
        <v>0</v>
      </c>
      <c r="AQ32" s="121">
        <v>646.09093850137538</v>
      </c>
      <c r="AR32" s="112">
        <v>453.67328881766332</v>
      </c>
      <c r="AS32" s="112">
        <v>453.67328881766332</v>
      </c>
      <c r="AT32" s="123">
        <v>0</v>
      </c>
      <c r="AU32" s="117">
        <v>453.67328881766332</v>
      </c>
      <c r="AV32" s="119">
        <v>0</v>
      </c>
      <c r="AW32" s="120">
        <v>0</v>
      </c>
      <c r="AX32" s="112">
        <v>405.89294049940594</v>
      </c>
      <c r="AY32" s="112">
        <v>47.780348318257374</v>
      </c>
      <c r="AZ32" s="112">
        <v>0</v>
      </c>
      <c r="BA32" s="112">
        <v>0</v>
      </c>
      <c r="BB32" s="84">
        <v>5.8700000000000002E-2</v>
      </c>
      <c r="BC32" s="84">
        <v>6.8999999999999999E-3</v>
      </c>
      <c r="BD32" s="84">
        <v>0</v>
      </c>
      <c r="BE32" s="84">
        <v>0</v>
      </c>
      <c r="BF32" s="84">
        <v>6.5600000000000006E-2</v>
      </c>
      <c r="BG32" s="84">
        <v>0</v>
      </c>
      <c r="BH32" s="112">
        <v>405.99502799999999</v>
      </c>
      <c r="BI32" s="112">
        <v>47.723436</v>
      </c>
      <c r="BJ32" s="112">
        <v>0</v>
      </c>
      <c r="BK32" s="112">
        <v>0</v>
      </c>
      <c r="BL32" s="112">
        <v>453.71846400000004</v>
      </c>
      <c r="BM32" s="115">
        <v>1.0699999999999999E-2</v>
      </c>
      <c r="BN32" s="115">
        <v>1.0800000000000001E-2</v>
      </c>
      <c r="BO32" s="124">
        <v>3.4658386525998706E-3</v>
      </c>
      <c r="BP32" s="80">
        <v>46213</v>
      </c>
      <c r="BQ32" s="125"/>
      <c r="BR32" s="125"/>
      <c r="BS32" s="125"/>
      <c r="BT32" s="125"/>
      <c r="BU32" s="126">
        <v>128621.23</v>
      </c>
      <c r="BV32" s="127">
        <v>6916.4350000000004</v>
      </c>
      <c r="BW32" s="114">
        <v>18.596463351423093</v>
      </c>
      <c r="BX32" s="115">
        <v>1.1875529181664127E-4</v>
      </c>
      <c r="BY32" s="128">
        <v>117831.07</v>
      </c>
      <c r="BZ32" s="129">
        <v>200</v>
      </c>
      <c r="CA32" s="117">
        <v>1349.1874733915317</v>
      </c>
      <c r="CB32" s="130">
        <v>338.16999999999996</v>
      </c>
      <c r="CC32" s="130">
        <v>1141.4500000000003</v>
      </c>
      <c r="CD32" s="130">
        <v>786.43</v>
      </c>
      <c r="CE32" s="117">
        <v>693.1900000000004</v>
      </c>
      <c r="CF32" s="130">
        <v>0</v>
      </c>
      <c r="CG32" s="131">
        <v>693.1900000000004</v>
      </c>
      <c r="CH32" s="112">
        <v>1376.2471609999998</v>
      </c>
      <c r="CI32" s="112">
        <v>703.09704710308688</v>
      </c>
      <c r="CJ32" s="131">
        <v>0</v>
      </c>
      <c r="CK32" s="131">
        <v>962.15</v>
      </c>
      <c r="CL32" s="131">
        <v>0</v>
      </c>
      <c r="CM32" s="131">
        <v>962.15</v>
      </c>
      <c r="CN32" s="112">
        <v>0</v>
      </c>
      <c r="CO32" s="131">
        <v>1385.56</v>
      </c>
      <c r="CP32" s="131">
        <v>5004.9399999999996</v>
      </c>
      <c r="CQ32" s="131">
        <v>3617.65</v>
      </c>
      <c r="CR32" s="131">
        <v>0</v>
      </c>
      <c r="CS32" s="112">
        <v>2772.85</v>
      </c>
      <c r="CT32" s="112">
        <v>646.09042628844486</v>
      </c>
      <c r="CU32" s="132">
        <v>0</v>
      </c>
      <c r="CV32" s="112">
        <v>646.09042628844486</v>
      </c>
      <c r="CW32" s="112">
        <v>0</v>
      </c>
      <c r="CX32" s="133">
        <v>646.09042628844486</v>
      </c>
      <c r="CY32" s="112">
        <v>453.42015727211412</v>
      </c>
      <c r="CZ32" s="112">
        <v>453.42015727211412</v>
      </c>
      <c r="DA32" s="131">
        <v>0</v>
      </c>
      <c r="DB32" s="117">
        <v>453.42015727211412</v>
      </c>
      <c r="DC32" s="112">
        <v>0</v>
      </c>
      <c r="DD32" s="134">
        <v>0</v>
      </c>
      <c r="DE32" s="112">
        <v>405.66646847672223</v>
      </c>
      <c r="DF32" s="112">
        <v>47.753688795391916</v>
      </c>
      <c r="DG32" s="112">
        <v>0</v>
      </c>
      <c r="DH32" s="112">
        <v>0</v>
      </c>
      <c r="DI32" s="135">
        <v>5.8700000000000002E-2</v>
      </c>
      <c r="DJ32" s="135">
        <v>6.8999999999999999E-3</v>
      </c>
      <c r="DK32" s="135">
        <v>0</v>
      </c>
      <c r="DL32" s="135">
        <v>0</v>
      </c>
      <c r="DM32" s="135">
        <v>6.5600000000000006E-2</v>
      </c>
      <c r="DN32" s="135">
        <v>0</v>
      </c>
      <c r="DO32" s="112">
        <v>405.99473450000005</v>
      </c>
      <c r="DP32" s="112">
        <v>47.723401500000001</v>
      </c>
      <c r="DQ32" s="112">
        <v>0</v>
      </c>
      <c r="DR32" s="112">
        <v>0</v>
      </c>
      <c r="DS32" s="136">
        <v>453.71813600000007</v>
      </c>
      <c r="DT32" s="115">
        <v>1.0699999999999999E-2</v>
      </c>
      <c r="DU32" s="132">
        <v>1.0800000000000001E-2</v>
      </c>
      <c r="DV32" s="124">
        <v>3.5252357427472442E-3</v>
      </c>
      <c r="DW32" s="137">
        <v>46213</v>
      </c>
    </row>
    <row r="33" spans="1:127" ht="15" hidden="1">
      <c r="A33" s="106" t="s">
        <v>293</v>
      </c>
      <c r="B33" s="107">
        <v>736</v>
      </c>
      <c r="C33" t="s">
        <v>349</v>
      </c>
      <c r="D33" t="b">
        <v>1</v>
      </c>
      <c r="E33" s="108" t="s">
        <v>294</v>
      </c>
      <c r="F33" s="109" t="s">
        <v>29</v>
      </c>
      <c r="G33" s="109" t="b">
        <v>1</v>
      </c>
      <c r="H33" s="110"/>
      <c r="I33" s="109" t="b">
        <v>1</v>
      </c>
      <c r="J33" s="109" t="s">
        <v>29</v>
      </c>
      <c r="K33" s="109" t="b">
        <v>1</v>
      </c>
      <c r="L33" s="109" t="b">
        <v>0</v>
      </c>
      <c r="M33" s="111">
        <v>0</v>
      </c>
      <c r="N33" s="112">
        <v>6387141.6799999997</v>
      </c>
      <c r="O33" s="113">
        <v>316712.64</v>
      </c>
      <c r="P33" s="114">
        <v>20.166993271882042</v>
      </c>
      <c r="Q33" s="115">
        <v>5.7927831706747635E-3</v>
      </c>
      <c r="R33" s="112">
        <v>5233347.68</v>
      </c>
      <c r="S33" s="116">
        <v>200</v>
      </c>
      <c r="T33" s="117">
        <v>65812.22925219129</v>
      </c>
      <c r="U33" s="112">
        <v>30988.720000000001</v>
      </c>
      <c r="V33" s="112">
        <v>88650.069999999978</v>
      </c>
      <c r="W33" s="112">
        <v>58539.020000000011</v>
      </c>
      <c r="X33" s="117">
        <v>61099.769999999968</v>
      </c>
      <c r="Y33" s="118">
        <v>0</v>
      </c>
      <c r="Z33" s="112">
        <v>61099.769999999968</v>
      </c>
      <c r="AA33" s="112">
        <v>136046.117784</v>
      </c>
      <c r="AB33" s="112">
        <v>68252.538042137821</v>
      </c>
      <c r="AC33" s="112">
        <v>0</v>
      </c>
      <c r="AD33" s="112">
        <v>2497.94</v>
      </c>
      <c r="AE33" s="112">
        <v>0</v>
      </c>
      <c r="AF33" s="112">
        <v>2497.89</v>
      </c>
      <c r="AG33" s="112">
        <v>0.05</v>
      </c>
      <c r="AH33" s="112">
        <v>0</v>
      </c>
      <c r="AI33" s="112">
        <v>0</v>
      </c>
      <c r="AJ33" s="112">
        <v>0</v>
      </c>
      <c r="AK33" s="112">
        <v>0</v>
      </c>
      <c r="AL33" s="112">
        <v>0</v>
      </c>
      <c r="AM33" s="112">
        <v>-2440.3087899465318</v>
      </c>
      <c r="AN33" s="120">
        <v>0</v>
      </c>
      <c r="AO33" s="121">
        <v>-2440.3087899465318</v>
      </c>
      <c r="AP33" s="121">
        <v>0</v>
      </c>
      <c r="AQ33" s="121">
        <v>-2440.3087899465318</v>
      </c>
      <c r="AR33" s="112">
        <v>0</v>
      </c>
      <c r="AS33" s="112">
        <v>0</v>
      </c>
      <c r="AT33" s="123">
        <v>0</v>
      </c>
      <c r="AU33" s="117">
        <v>0</v>
      </c>
      <c r="AV33" s="119">
        <v>0</v>
      </c>
      <c r="AW33" s="120">
        <v>0</v>
      </c>
      <c r="AX33" s="112">
        <v>0</v>
      </c>
      <c r="AY33" s="112">
        <v>0</v>
      </c>
      <c r="AZ33" s="112">
        <v>0</v>
      </c>
      <c r="BA33" s="112">
        <v>0</v>
      </c>
      <c r="BB33" s="84">
        <v>0</v>
      </c>
      <c r="BC33" s="84">
        <v>0</v>
      </c>
      <c r="BD33" s="84">
        <v>0</v>
      </c>
      <c r="BE33" s="84">
        <v>0</v>
      </c>
      <c r="BF33" s="84">
        <v>0</v>
      </c>
      <c r="BG33" s="84">
        <v>0</v>
      </c>
      <c r="BH33" s="112">
        <v>0</v>
      </c>
      <c r="BI33" s="112">
        <v>0</v>
      </c>
      <c r="BJ33" s="112">
        <v>0</v>
      </c>
      <c r="BK33" s="112">
        <v>0</v>
      </c>
      <c r="BL33" s="112">
        <v>0</v>
      </c>
      <c r="BM33" s="115">
        <v>2.1299999999999999E-2</v>
      </c>
      <c r="BN33" s="115">
        <v>2.1399999999999999E-2</v>
      </c>
      <c r="BO33" s="124">
        <v>0</v>
      </c>
      <c r="BP33" s="80">
        <v>46213</v>
      </c>
      <c r="BQ33" s="125"/>
      <c r="BR33" s="125"/>
      <c r="BS33" s="125"/>
      <c r="BT33" s="125"/>
      <c r="BU33" s="126">
        <v>6275444.0199999996</v>
      </c>
      <c r="BV33" s="127">
        <v>316729.43699999998</v>
      </c>
      <c r="BW33" s="114">
        <v>19.813264215160398</v>
      </c>
      <c r="BX33" s="115">
        <v>5.7940838061811125E-3</v>
      </c>
      <c r="BY33" s="128">
        <v>5233347.68</v>
      </c>
      <c r="BZ33" s="129">
        <v>200</v>
      </c>
      <c r="CA33" s="117">
        <v>65827.005866401654</v>
      </c>
      <c r="CB33" s="130">
        <v>30988.720000000001</v>
      </c>
      <c r="CC33" s="130">
        <v>88650.069999999978</v>
      </c>
      <c r="CD33" s="130">
        <v>58539.020000000011</v>
      </c>
      <c r="CE33" s="117">
        <v>61099.769999999968</v>
      </c>
      <c r="CF33" s="130">
        <v>0</v>
      </c>
      <c r="CG33" s="131">
        <v>61099.769999999968</v>
      </c>
      <c r="CH33" s="112">
        <v>133666.95762599999</v>
      </c>
      <c r="CI33" s="112">
        <v>68287.765355901836</v>
      </c>
      <c r="CJ33" s="131">
        <v>0</v>
      </c>
      <c r="CK33" s="131">
        <v>2497.94</v>
      </c>
      <c r="CL33" s="131">
        <v>0</v>
      </c>
      <c r="CM33" s="131">
        <v>2497.89</v>
      </c>
      <c r="CN33" s="112">
        <v>5.0000000000181899E-2</v>
      </c>
      <c r="CO33" s="131">
        <v>0</v>
      </c>
      <c r="CP33" s="131">
        <v>0</v>
      </c>
      <c r="CQ33" s="131">
        <v>0</v>
      </c>
      <c r="CR33" s="131">
        <v>0</v>
      </c>
      <c r="CS33" s="112">
        <v>0</v>
      </c>
      <c r="CT33" s="112">
        <v>-2460.7594895001821</v>
      </c>
      <c r="CU33" s="132">
        <v>0</v>
      </c>
      <c r="CV33" s="112">
        <v>-2460.7594895001821</v>
      </c>
      <c r="CW33" s="112">
        <v>0</v>
      </c>
      <c r="CX33" s="133">
        <v>-2460.7594895001821</v>
      </c>
      <c r="CY33" s="112">
        <v>0</v>
      </c>
      <c r="CZ33" s="112">
        <v>0</v>
      </c>
      <c r="DA33" s="131">
        <v>0</v>
      </c>
      <c r="DB33" s="117">
        <v>0</v>
      </c>
      <c r="DC33" s="112">
        <v>0</v>
      </c>
      <c r="DD33" s="134">
        <v>0</v>
      </c>
      <c r="DE33" s="112">
        <v>0</v>
      </c>
      <c r="DF33" s="112">
        <v>0</v>
      </c>
      <c r="DG33" s="112">
        <v>0</v>
      </c>
      <c r="DH33" s="112">
        <v>0</v>
      </c>
      <c r="DI33" s="135">
        <v>0</v>
      </c>
      <c r="DJ33" s="135">
        <v>0</v>
      </c>
      <c r="DK33" s="135">
        <v>0</v>
      </c>
      <c r="DL33" s="135">
        <v>0</v>
      </c>
      <c r="DM33" s="135">
        <v>0</v>
      </c>
      <c r="DN33" s="135">
        <v>0</v>
      </c>
      <c r="DO33" s="112">
        <v>0</v>
      </c>
      <c r="DP33" s="112">
        <v>0</v>
      </c>
      <c r="DQ33" s="112">
        <v>0</v>
      </c>
      <c r="DR33" s="112">
        <v>0</v>
      </c>
      <c r="DS33" s="136">
        <v>0</v>
      </c>
      <c r="DT33" s="115">
        <v>2.1299999999999999E-2</v>
      </c>
      <c r="DU33" s="132">
        <v>2.1399999999999999E-2</v>
      </c>
      <c r="DV33" s="124">
        <v>0</v>
      </c>
      <c r="DW33" s="137">
        <v>46213</v>
      </c>
    </row>
    <row r="34" spans="1:127" ht="15">
      <c r="A34" s="106" t="s">
        <v>276</v>
      </c>
      <c r="B34" s="107">
        <v>736</v>
      </c>
      <c r="C34" t="s">
        <v>349</v>
      </c>
      <c r="D34" t="b">
        <v>1</v>
      </c>
      <c r="E34" s="108" t="s">
        <v>201</v>
      </c>
      <c r="F34" s="109" t="s">
        <v>29</v>
      </c>
      <c r="G34" s="109" t="b">
        <v>1</v>
      </c>
      <c r="H34" s="110"/>
      <c r="I34" s="109" t="b">
        <v>1</v>
      </c>
      <c r="J34" s="109" t="s">
        <v>29</v>
      </c>
      <c r="K34" s="109" t="b">
        <v>1</v>
      </c>
      <c r="L34" s="109" t="b">
        <v>0</v>
      </c>
      <c r="M34" s="111">
        <v>0</v>
      </c>
      <c r="N34" s="112">
        <v>3233653.45</v>
      </c>
      <c r="O34" s="113">
        <v>161388.46</v>
      </c>
      <c r="P34" s="114">
        <v>20.036460165739239</v>
      </c>
      <c r="Q34" s="115">
        <v>2.9327442889844255E-3</v>
      </c>
      <c r="R34" s="112">
        <v>2519140.3199999998</v>
      </c>
      <c r="S34" s="116">
        <v>200</v>
      </c>
      <c r="T34" s="117">
        <v>33319.120325750984</v>
      </c>
      <c r="U34" s="112">
        <v>7099.630000000001</v>
      </c>
      <c r="V34" s="112">
        <v>20714.980000000003</v>
      </c>
      <c r="W34" s="112">
        <v>13576.989999999998</v>
      </c>
      <c r="X34" s="117">
        <v>14237.620000000006</v>
      </c>
      <c r="Y34" s="118">
        <v>0</v>
      </c>
      <c r="Z34" s="112">
        <v>14237.620000000006</v>
      </c>
      <c r="AA34" s="112">
        <v>33306.630535000004</v>
      </c>
      <c r="AB34" s="112">
        <v>16709.496049382076</v>
      </c>
      <c r="AC34" s="112">
        <v>0</v>
      </c>
      <c r="AD34" s="112">
        <v>20775.57</v>
      </c>
      <c r="AE34" s="112">
        <v>0</v>
      </c>
      <c r="AF34" s="112">
        <v>20775.560000000001</v>
      </c>
      <c r="AG34" s="112">
        <v>0.01</v>
      </c>
      <c r="AH34" s="112">
        <v>0</v>
      </c>
      <c r="AI34" s="112">
        <v>0</v>
      </c>
      <c r="AJ34" s="112">
        <v>0</v>
      </c>
      <c r="AK34" s="112">
        <v>0</v>
      </c>
      <c r="AL34" s="112">
        <v>0</v>
      </c>
      <c r="AM34" s="112">
        <v>16609.624276368908</v>
      </c>
      <c r="AN34" s="120">
        <v>0</v>
      </c>
      <c r="AO34" s="121">
        <v>16609.624276368908</v>
      </c>
      <c r="AP34" s="121">
        <v>0</v>
      </c>
      <c r="AQ34" s="121">
        <v>16609.624276368908</v>
      </c>
      <c r="AR34" s="112">
        <v>11662.975631517764</v>
      </c>
      <c r="AS34" s="112">
        <v>11662.975631517764</v>
      </c>
      <c r="AT34" s="123">
        <v>0</v>
      </c>
      <c r="AU34" s="117">
        <v>11662.975631517764</v>
      </c>
      <c r="AV34" s="119">
        <v>0</v>
      </c>
      <c r="AW34" s="120">
        <v>0</v>
      </c>
      <c r="AX34" s="112">
        <v>10434.644469342518</v>
      </c>
      <c r="AY34" s="112">
        <v>1228.3311621752462</v>
      </c>
      <c r="AZ34" s="112">
        <v>0</v>
      </c>
      <c r="BA34" s="112">
        <v>0</v>
      </c>
      <c r="BB34" s="84">
        <v>6.4699999999999994E-2</v>
      </c>
      <c r="BC34" s="84">
        <v>7.6E-3</v>
      </c>
      <c r="BD34" s="84">
        <v>0</v>
      </c>
      <c r="BE34" s="84">
        <v>0</v>
      </c>
      <c r="BF34" s="84">
        <v>7.2299999999999989E-2</v>
      </c>
      <c r="BG34" s="84">
        <v>0</v>
      </c>
      <c r="BH34" s="112">
        <v>10441.833361999998</v>
      </c>
      <c r="BI34" s="112">
        <v>1226.5522959999998</v>
      </c>
      <c r="BJ34" s="112">
        <v>0</v>
      </c>
      <c r="BK34" s="112">
        <v>0</v>
      </c>
      <c r="BL34" s="112">
        <v>11668.385657999997</v>
      </c>
      <c r="BM34" s="115">
        <v>1.03E-2</v>
      </c>
      <c r="BN34" s="115">
        <v>1.04E-2</v>
      </c>
      <c r="BO34" s="124">
        <v>3.6067487786972854E-3</v>
      </c>
      <c r="BP34" s="80">
        <v>46213</v>
      </c>
      <c r="BQ34" s="125"/>
      <c r="BR34" s="125"/>
      <c r="BS34" s="125"/>
      <c r="BT34" s="125"/>
      <c r="BU34" s="126">
        <v>3177379.25</v>
      </c>
      <c r="BV34" s="127">
        <v>161401.845</v>
      </c>
      <c r="BW34" s="114">
        <v>19.686139585331258</v>
      </c>
      <c r="BX34" s="115">
        <v>2.9336572200863789E-3</v>
      </c>
      <c r="BY34" s="128">
        <v>2519140.3199999998</v>
      </c>
      <c r="BZ34" s="129">
        <v>200</v>
      </c>
      <c r="CA34" s="117">
        <v>33329.492202136302</v>
      </c>
      <c r="CB34" s="130">
        <v>7099.630000000001</v>
      </c>
      <c r="CC34" s="130">
        <v>20714.980000000003</v>
      </c>
      <c r="CD34" s="130">
        <v>13576.989999999998</v>
      </c>
      <c r="CE34" s="117">
        <v>14237.620000000006</v>
      </c>
      <c r="CF34" s="130">
        <v>0</v>
      </c>
      <c r="CG34" s="131">
        <v>14237.620000000006</v>
      </c>
      <c r="CH34" s="112">
        <v>32727.006275</v>
      </c>
      <c r="CI34" s="112">
        <v>16719.570528128923</v>
      </c>
      <c r="CJ34" s="131">
        <v>0</v>
      </c>
      <c r="CK34" s="131">
        <v>20775.57</v>
      </c>
      <c r="CL34" s="131">
        <v>0</v>
      </c>
      <c r="CM34" s="131">
        <v>20775.560000000001</v>
      </c>
      <c r="CN34" s="112">
        <v>9.9999999983992893E-3</v>
      </c>
      <c r="CO34" s="131">
        <v>0</v>
      </c>
      <c r="CP34" s="131">
        <v>0</v>
      </c>
      <c r="CQ34" s="131">
        <v>0</v>
      </c>
      <c r="CR34" s="131">
        <v>0</v>
      </c>
      <c r="CS34" s="112">
        <v>0</v>
      </c>
      <c r="CT34" s="112">
        <v>16609.921674007379</v>
      </c>
      <c r="CU34" s="132">
        <v>0</v>
      </c>
      <c r="CV34" s="112">
        <v>16609.921674007379</v>
      </c>
      <c r="CW34" s="112">
        <v>0</v>
      </c>
      <c r="CX34" s="133">
        <v>16609.921674007379</v>
      </c>
      <c r="CY34" s="112">
        <v>11656.686109667895</v>
      </c>
      <c r="CZ34" s="112">
        <v>11656.686109667895</v>
      </c>
      <c r="DA34" s="131">
        <v>0</v>
      </c>
      <c r="DB34" s="117">
        <v>11656.686109667895</v>
      </c>
      <c r="DC34" s="112">
        <v>0</v>
      </c>
      <c r="DD34" s="134">
        <v>0</v>
      </c>
      <c r="DE34" s="112">
        <v>10429.017352690727</v>
      </c>
      <c r="DF34" s="112">
        <v>1227.668756977168</v>
      </c>
      <c r="DG34" s="112">
        <v>0</v>
      </c>
      <c r="DH34" s="112">
        <v>0</v>
      </c>
      <c r="DI34" s="135">
        <v>6.4600000000000005E-2</v>
      </c>
      <c r="DJ34" s="135">
        <v>7.6E-3</v>
      </c>
      <c r="DK34" s="135">
        <v>0</v>
      </c>
      <c r="DL34" s="135">
        <v>0</v>
      </c>
      <c r="DM34" s="135">
        <v>7.22E-2</v>
      </c>
      <c r="DN34" s="135">
        <v>0</v>
      </c>
      <c r="DO34" s="112">
        <v>10426.559187000001</v>
      </c>
      <c r="DP34" s="112">
        <v>1226.6540219999999</v>
      </c>
      <c r="DQ34" s="112">
        <v>0</v>
      </c>
      <c r="DR34" s="112">
        <v>0</v>
      </c>
      <c r="DS34" s="136">
        <v>11653.213209</v>
      </c>
      <c r="DT34" s="115">
        <v>1.03E-2</v>
      </c>
      <c r="DU34" s="132">
        <v>1.04E-2</v>
      </c>
      <c r="DV34" s="124">
        <v>3.6686480248361588E-3</v>
      </c>
      <c r="DW34" s="137">
        <v>46213</v>
      </c>
    </row>
    <row r="35" spans="1:127" ht="15">
      <c r="A35" s="106" t="s">
        <v>277</v>
      </c>
      <c r="B35" s="107">
        <v>736</v>
      </c>
      <c r="C35" t="s">
        <v>349</v>
      </c>
      <c r="D35" t="b">
        <v>1</v>
      </c>
      <c r="E35" s="108" t="s">
        <v>32</v>
      </c>
      <c r="F35" s="109" t="s">
        <v>29</v>
      </c>
      <c r="G35" s="109" t="b">
        <v>1</v>
      </c>
      <c r="H35" s="110"/>
      <c r="I35" s="109" t="b">
        <v>1</v>
      </c>
      <c r="J35" s="109" t="s">
        <v>29</v>
      </c>
      <c r="K35" s="109" t="b">
        <v>1</v>
      </c>
      <c r="L35" s="109" t="b">
        <v>0</v>
      </c>
      <c r="M35" s="111">
        <v>0</v>
      </c>
      <c r="N35" s="112">
        <v>9623974.7100000009</v>
      </c>
      <c r="O35" s="113">
        <v>334163.17</v>
      </c>
      <c r="P35" s="114">
        <v>28.800225680166971</v>
      </c>
      <c r="Q35" s="115">
        <v>8.7284111623288033E-3</v>
      </c>
      <c r="R35" s="112">
        <v>8261987.21</v>
      </c>
      <c r="S35" s="116">
        <v>200</v>
      </c>
      <c r="T35" s="117">
        <v>99164.111532877592</v>
      </c>
      <c r="U35" s="112">
        <v>0</v>
      </c>
      <c r="V35" s="112">
        <v>16.41</v>
      </c>
      <c r="W35" s="112">
        <v>13.87</v>
      </c>
      <c r="X35" s="117">
        <v>2.5400000000000009</v>
      </c>
      <c r="Y35" s="118">
        <v>0</v>
      </c>
      <c r="Z35" s="112">
        <v>2.5400000000000009</v>
      </c>
      <c r="AA35" s="112">
        <v>0</v>
      </c>
      <c r="AB35" s="112">
        <v>0</v>
      </c>
      <c r="AC35" s="112">
        <v>0</v>
      </c>
      <c r="AD35" s="112">
        <v>129174.53</v>
      </c>
      <c r="AE35" s="112">
        <v>0</v>
      </c>
      <c r="AF35" s="112">
        <v>129174.53</v>
      </c>
      <c r="AG35" s="112">
        <v>0</v>
      </c>
      <c r="AH35" s="112">
        <v>0</v>
      </c>
      <c r="AI35" s="112">
        <v>0</v>
      </c>
      <c r="AJ35" s="112">
        <v>0</v>
      </c>
      <c r="AK35" s="112">
        <v>0</v>
      </c>
      <c r="AL35" s="112">
        <v>0</v>
      </c>
      <c r="AM35" s="112">
        <v>99164.111532877592</v>
      </c>
      <c r="AN35" s="120">
        <v>0</v>
      </c>
      <c r="AO35" s="121">
        <v>99164.111532877592</v>
      </c>
      <c r="AP35" s="121">
        <v>0</v>
      </c>
      <c r="AQ35" s="121">
        <v>99164.111532877592</v>
      </c>
      <c r="AR35" s="112">
        <v>69631.232897575115</v>
      </c>
      <c r="AS35" s="112">
        <v>69631.232897575115</v>
      </c>
      <c r="AT35" s="123">
        <v>0</v>
      </c>
      <c r="AU35" s="117">
        <v>69631.232897575115</v>
      </c>
      <c r="AV35" s="119">
        <v>0</v>
      </c>
      <c r="AW35" s="120">
        <v>0</v>
      </c>
      <c r="AX35" s="112">
        <v>62297.751637643581</v>
      </c>
      <c r="AY35" s="112">
        <v>7333.4812599315346</v>
      </c>
      <c r="AZ35" s="112">
        <v>0</v>
      </c>
      <c r="BA35" s="112">
        <v>0</v>
      </c>
      <c r="BB35" s="84">
        <v>0.18640000000000001</v>
      </c>
      <c r="BC35" s="84">
        <v>2.1899999999999999E-2</v>
      </c>
      <c r="BD35" s="84">
        <v>0</v>
      </c>
      <c r="BE35" s="84">
        <v>0</v>
      </c>
      <c r="BF35" s="84">
        <v>0.20830000000000001</v>
      </c>
      <c r="BG35" s="84">
        <v>0</v>
      </c>
      <c r="BH35" s="112">
        <v>62288.014887999998</v>
      </c>
      <c r="BI35" s="112">
        <v>7318.1734229999993</v>
      </c>
      <c r="BJ35" s="112">
        <v>0</v>
      </c>
      <c r="BK35" s="112">
        <v>0</v>
      </c>
      <c r="BL35" s="112">
        <v>69606.188311000005</v>
      </c>
      <c r="BM35" s="115">
        <v>0</v>
      </c>
      <c r="BN35" s="115">
        <v>0</v>
      </c>
      <c r="BO35" s="124">
        <v>7.2351845257057111E-3</v>
      </c>
      <c r="BP35" s="80">
        <v>46213</v>
      </c>
      <c r="BQ35" s="125"/>
      <c r="BR35" s="125"/>
      <c r="BS35" s="125"/>
      <c r="BT35" s="125"/>
      <c r="BU35" s="126">
        <v>9455091.9600000009</v>
      </c>
      <c r="BV35" s="127">
        <v>334044.25199999998</v>
      </c>
      <c r="BW35" s="114">
        <v>28.304908416744741</v>
      </c>
      <c r="BX35" s="115">
        <v>8.7298356955766848E-3</v>
      </c>
      <c r="BY35" s="128">
        <v>8261987.21</v>
      </c>
      <c r="BZ35" s="129">
        <v>200</v>
      </c>
      <c r="CA35" s="117">
        <v>99180.295758305117</v>
      </c>
      <c r="CB35" s="130">
        <v>0</v>
      </c>
      <c r="CC35" s="130">
        <v>16.41</v>
      </c>
      <c r="CD35" s="130">
        <v>13.87</v>
      </c>
      <c r="CE35" s="117">
        <v>2.5400000000000009</v>
      </c>
      <c r="CF35" s="130">
        <v>0</v>
      </c>
      <c r="CG35" s="131">
        <v>2.5400000000000009</v>
      </c>
      <c r="CH35" s="112">
        <v>0</v>
      </c>
      <c r="CI35" s="112">
        <v>0</v>
      </c>
      <c r="CJ35" s="131">
        <v>0</v>
      </c>
      <c r="CK35" s="131">
        <v>129174.53</v>
      </c>
      <c r="CL35" s="131">
        <v>0</v>
      </c>
      <c r="CM35" s="131">
        <v>129174.53</v>
      </c>
      <c r="CN35" s="112">
        <v>0</v>
      </c>
      <c r="CO35" s="131">
        <v>0</v>
      </c>
      <c r="CP35" s="131">
        <v>0</v>
      </c>
      <c r="CQ35" s="131">
        <v>0</v>
      </c>
      <c r="CR35" s="131">
        <v>0</v>
      </c>
      <c r="CS35" s="112">
        <v>0</v>
      </c>
      <c r="CT35" s="112">
        <v>99180.295758305117</v>
      </c>
      <c r="CU35" s="132">
        <v>0</v>
      </c>
      <c r="CV35" s="112">
        <v>99180.295758305117</v>
      </c>
      <c r="CW35" s="112">
        <v>0</v>
      </c>
      <c r="CX35" s="133">
        <v>99180.295758305117</v>
      </c>
      <c r="CY35" s="112">
        <v>69603.794563810254</v>
      </c>
      <c r="CZ35" s="112">
        <v>69603.794563810254</v>
      </c>
      <c r="DA35" s="131">
        <v>0</v>
      </c>
      <c r="DB35" s="117">
        <v>69603.794563810254</v>
      </c>
      <c r="DC35" s="112">
        <v>0</v>
      </c>
      <c r="DD35" s="134">
        <v>0</v>
      </c>
      <c r="DE35" s="112">
        <v>62273.203077592254</v>
      </c>
      <c r="DF35" s="112">
        <v>7330.5914862180007</v>
      </c>
      <c r="DG35" s="112">
        <v>0</v>
      </c>
      <c r="DH35" s="112">
        <v>0</v>
      </c>
      <c r="DI35" s="135">
        <v>0.18640000000000001</v>
      </c>
      <c r="DJ35" s="135">
        <v>2.1899999999999999E-2</v>
      </c>
      <c r="DK35" s="135">
        <v>0</v>
      </c>
      <c r="DL35" s="135">
        <v>0</v>
      </c>
      <c r="DM35" s="135">
        <v>0.20830000000000001</v>
      </c>
      <c r="DN35" s="135">
        <v>0</v>
      </c>
      <c r="DO35" s="112">
        <v>62265.848572800001</v>
      </c>
      <c r="DP35" s="112">
        <v>7315.5691187999992</v>
      </c>
      <c r="DQ35" s="112">
        <v>0</v>
      </c>
      <c r="DR35" s="112">
        <v>0</v>
      </c>
      <c r="DS35" s="136">
        <v>69581.4176916</v>
      </c>
      <c r="DT35" s="115">
        <v>0</v>
      </c>
      <c r="DU35" s="132">
        <v>0</v>
      </c>
      <c r="DV35" s="124">
        <v>7.3615142886257288E-3</v>
      </c>
      <c r="DW35" s="137">
        <v>46213</v>
      </c>
    </row>
    <row r="36" spans="1:127" ht="15" hidden="1">
      <c r="A36" s="106" t="s">
        <v>278</v>
      </c>
      <c r="B36" s="107">
        <v>736</v>
      </c>
      <c r="C36" t="s">
        <v>349</v>
      </c>
      <c r="D36" t="b">
        <v>1</v>
      </c>
      <c r="E36" s="108" t="s">
        <v>279</v>
      </c>
      <c r="F36" s="109" t="s">
        <v>29</v>
      </c>
      <c r="G36" s="109" t="b">
        <v>1</v>
      </c>
      <c r="H36" s="110"/>
      <c r="I36" s="109" t="b">
        <v>1</v>
      </c>
      <c r="J36" s="109" t="s">
        <v>25</v>
      </c>
      <c r="K36" s="109" t="b">
        <v>1</v>
      </c>
      <c r="L36" s="109" t="b">
        <v>1</v>
      </c>
      <c r="M36" s="111">
        <v>4.2999999999999997E-2</v>
      </c>
      <c r="N36" s="112">
        <v>209367.35</v>
      </c>
      <c r="O36" s="113">
        <v>17285.189999999999</v>
      </c>
      <c r="P36" s="114">
        <v>12.112528123786896</v>
      </c>
      <c r="Q36" s="115">
        <v>1.8988457158645227E-4</v>
      </c>
      <c r="R36" s="112">
        <v>280546.99</v>
      </c>
      <c r="S36" s="116">
        <v>200</v>
      </c>
      <c r="T36" s="117">
        <v>2157.292373718532</v>
      </c>
      <c r="U36" s="112">
        <v>1607.9600000000003</v>
      </c>
      <c r="V36" s="112">
        <v>7220.5599999999995</v>
      </c>
      <c r="W36" s="112">
        <v>5199.1699999999992</v>
      </c>
      <c r="X36" s="117">
        <v>3629.3500000000013</v>
      </c>
      <c r="Y36" s="118">
        <v>0</v>
      </c>
      <c r="Z36" s="112">
        <v>3629.3500000000013</v>
      </c>
      <c r="AA36" s="112">
        <v>4941.0694599999997</v>
      </c>
      <c r="AB36" s="112">
        <v>2478.8692009788265</v>
      </c>
      <c r="AC36" s="112">
        <v>47.38</v>
      </c>
      <c r="AD36" s="112">
        <v>1.91</v>
      </c>
      <c r="AE36" s="112">
        <v>0</v>
      </c>
      <c r="AF36" s="112">
        <v>0</v>
      </c>
      <c r="AG36" s="112">
        <v>49.29</v>
      </c>
      <c r="AH36" s="112">
        <v>3076.92</v>
      </c>
      <c r="AI36" s="112">
        <v>13718.12</v>
      </c>
      <c r="AJ36" s="112">
        <v>10261.42</v>
      </c>
      <c r="AK36" s="112">
        <v>0</v>
      </c>
      <c r="AL36" s="112">
        <v>6533.62</v>
      </c>
      <c r="AM36" s="112">
        <v>-321.57682726029452</v>
      </c>
      <c r="AN36" s="120">
        <v>0</v>
      </c>
      <c r="AO36" s="121">
        <v>-321.57682726029452</v>
      </c>
      <c r="AP36" s="121">
        <v>0</v>
      </c>
      <c r="AQ36" s="121">
        <v>-321.57682726029452</v>
      </c>
      <c r="AR36" s="112">
        <v>0</v>
      </c>
      <c r="AS36" s="112">
        <v>0</v>
      </c>
      <c r="AT36" s="123">
        <v>0</v>
      </c>
      <c r="AU36" s="117">
        <v>0</v>
      </c>
      <c r="AV36" s="119">
        <v>0</v>
      </c>
      <c r="AW36" s="120">
        <v>0</v>
      </c>
      <c r="AX36" s="112">
        <v>0</v>
      </c>
      <c r="AY36" s="112">
        <v>0</v>
      </c>
      <c r="AZ36" s="112">
        <v>0</v>
      </c>
      <c r="BA36" s="112">
        <v>0</v>
      </c>
      <c r="BB36" s="84">
        <v>0</v>
      </c>
      <c r="BC36" s="84">
        <v>0</v>
      </c>
      <c r="BD36" s="84">
        <v>0</v>
      </c>
      <c r="BE36" s="84">
        <v>0</v>
      </c>
      <c r="BF36" s="84">
        <v>0</v>
      </c>
      <c r="BG36" s="84">
        <v>0</v>
      </c>
      <c r="BH36" s="112">
        <v>0</v>
      </c>
      <c r="BI36" s="112">
        <v>0</v>
      </c>
      <c r="BJ36" s="112">
        <v>0</v>
      </c>
      <c r="BK36" s="112">
        <v>0</v>
      </c>
      <c r="BL36" s="112">
        <v>0</v>
      </c>
      <c r="BM36" s="115">
        <v>2.3599999999999999E-2</v>
      </c>
      <c r="BN36" s="115">
        <v>2.4899999999999999E-2</v>
      </c>
      <c r="BO36" s="124">
        <v>0</v>
      </c>
      <c r="BP36" s="80">
        <v>46213</v>
      </c>
      <c r="BQ36" s="125"/>
      <c r="BR36" s="125"/>
      <c r="BS36" s="125"/>
      <c r="BT36" s="125"/>
      <c r="BU36" s="126">
        <v>205689.82</v>
      </c>
      <c r="BV36" s="127">
        <v>17285.185000000001</v>
      </c>
      <c r="BW36" s="114">
        <v>11.89977544353734</v>
      </c>
      <c r="BX36" s="115">
        <v>1.8991230761680958E-4</v>
      </c>
      <c r="BY36" s="128">
        <v>280546.99</v>
      </c>
      <c r="BZ36" s="129">
        <v>200</v>
      </c>
      <c r="CA36" s="117">
        <v>2157.6074847687196</v>
      </c>
      <c r="CB36" s="130">
        <v>1607.9600000000003</v>
      </c>
      <c r="CC36" s="130">
        <v>7220.5599999999995</v>
      </c>
      <c r="CD36" s="130">
        <v>5199.1699999999992</v>
      </c>
      <c r="CE36" s="117">
        <v>3629.3500000000013</v>
      </c>
      <c r="CF36" s="130">
        <v>0</v>
      </c>
      <c r="CG36" s="131">
        <v>3629.3500000000013</v>
      </c>
      <c r="CH36" s="112">
        <v>4854.2797520000004</v>
      </c>
      <c r="CI36" s="112">
        <v>2479.9540781348837</v>
      </c>
      <c r="CJ36" s="131">
        <v>47.38</v>
      </c>
      <c r="CK36" s="131">
        <v>1.91</v>
      </c>
      <c r="CL36" s="131">
        <v>0</v>
      </c>
      <c r="CM36" s="131">
        <v>0</v>
      </c>
      <c r="CN36" s="112">
        <v>49.29</v>
      </c>
      <c r="CO36" s="131">
        <v>3076.92</v>
      </c>
      <c r="CP36" s="131">
        <v>13718.12</v>
      </c>
      <c r="CQ36" s="131">
        <v>10261.42</v>
      </c>
      <c r="CR36" s="131">
        <v>0</v>
      </c>
      <c r="CS36" s="112">
        <v>6533.6200000000008</v>
      </c>
      <c r="CT36" s="112">
        <v>-322.34659336616414</v>
      </c>
      <c r="CU36" s="132">
        <v>0</v>
      </c>
      <c r="CV36" s="112">
        <v>-322.34659336616414</v>
      </c>
      <c r="CW36" s="112">
        <v>0</v>
      </c>
      <c r="CX36" s="133">
        <v>-322.34659336616414</v>
      </c>
      <c r="CY36" s="112">
        <v>0</v>
      </c>
      <c r="CZ36" s="112">
        <v>0</v>
      </c>
      <c r="DA36" s="131">
        <v>0</v>
      </c>
      <c r="DB36" s="117">
        <v>0</v>
      </c>
      <c r="DC36" s="112">
        <v>0</v>
      </c>
      <c r="DD36" s="134">
        <v>0</v>
      </c>
      <c r="DE36" s="112">
        <v>0</v>
      </c>
      <c r="DF36" s="112">
        <v>0</v>
      </c>
      <c r="DG36" s="112">
        <v>0</v>
      </c>
      <c r="DH36" s="112">
        <v>0</v>
      </c>
      <c r="DI36" s="135">
        <v>0</v>
      </c>
      <c r="DJ36" s="135">
        <v>0</v>
      </c>
      <c r="DK36" s="135">
        <v>0</v>
      </c>
      <c r="DL36" s="135">
        <v>0</v>
      </c>
      <c r="DM36" s="135">
        <v>0</v>
      </c>
      <c r="DN36" s="135">
        <v>0</v>
      </c>
      <c r="DO36" s="112">
        <v>0</v>
      </c>
      <c r="DP36" s="112">
        <v>0</v>
      </c>
      <c r="DQ36" s="112">
        <v>0</v>
      </c>
      <c r="DR36" s="112">
        <v>0</v>
      </c>
      <c r="DS36" s="136">
        <v>0</v>
      </c>
      <c r="DT36" s="115">
        <v>2.3599999999999999E-2</v>
      </c>
      <c r="DU36" s="132">
        <v>2.4899999999999999E-2</v>
      </c>
      <c r="DV36" s="124">
        <v>0</v>
      </c>
      <c r="DW36" s="137">
        <v>46213</v>
      </c>
    </row>
    <row r="37" spans="1:127" ht="15" hidden="1">
      <c r="A37" s="106" t="s">
        <v>280</v>
      </c>
      <c r="B37" s="106">
        <v>736</v>
      </c>
      <c r="C37" t="s">
        <v>349</v>
      </c>
      <c r="D37" s="147" t="b">
        <v>1</v>
      </c>
      <c r="E37" s="108" t="s">
        <v>27</v>
      </c>
      <c r="F37" s="148" t="s">
        <v>29</v>
      </c>
      <c r="G37" s="148" t="b">
        <v>1</v>
      </c>
      <c r="H37" s="110"/>
      <c r="I37" s="148" t="b">
        <v>1</v>
      </c>
      <c r="J37" s="148" t="s">
        <v>25</v>
      </c>
      <c r="K37" s="148" t="b">
        <v>1</v>
      </c>
      <c r="L37" s="148" t="b">
        <v>1</v>
      </c>
      <c r="M37" s="111">
        <v>4.0899999999999999E-2</v>
      </c>
      <c r="N37" s="139">
        <v>1541843.64</v>
      </c>
      <c r="O37" s="140">
        <v>216766.38</v>
      </c>
      <c r="P37" s="135">
        <v>7.1129279365185685</v>
      </c>
      <c r="Q37" s="141">
        <v>1.3983666461589933E-3</v>
      </c>
      <c r="R37" s="139">
        <v>1559441.41</v>
      </c>
      <c r="S37" s="142">
        <v>200</v>
      </c>
      <c r="T37" s="143">
        <v>15886.944769747628</v>
      </c>
      <c r="U37" s="139">
        <v>9161.19</v>
      </c>
      <c r="V37" s="139">
        <v>37604.86</v>
      </c>
      <c r="W37" s="139">
        <v>26430.219999999998</v>
      </c>
      <c r="X37" s="143">
        <v>20335.830000000005</v>
      </c>
      <c r="Y37" s="118">
        <v>0</v>
      </c>
      <c r="Z37" s="139">
        <v>20335.830000000005</v>
      </c>
      <c r="AA37" s="139">
        <v>36695.878632</v>
      </c>
      <c r="AB37" s="139">
        <v>18409.836995839727</v>
      </c>
      <c r="AC37" s="139">
        <v>129.53</v>
      </c>
      <c r="AD37" s="139">
        <v>208.83</v>
      </c>
      <c r="AE37" s="139">
        <v>150.38</v>
      </c>
      <c r="AF37" s="139">
        <v>0</v>
      </c>
      <c r="AG37" s="139">
        <v>187.98</v>
      </c>
      <c r="AH37" s="139">
        <v>28304.57</v>
      </c>
      <c r="AI37" s="139">
        <v>118282.13</v>
      </c>
      <c r="AJ37" s="139">
        <v>88190.94</v>
      </c>
      <c r="AK37" s="139">
        <v>0</v>
      </c>
      <c r="AL37" s="139">
        <v>58395.76</v>
      </c>
      <c r="AM37" s="139">
        <v>-2522.892226092099</v>
      </c>
      <c r="AN37" s="120">
        <v>0</v>
      </c>
      <c r="AO37" s="149">
        <v>-2522.892226092099</v>
      </c>
      <c r="AP37" s="149">
        <v>0</v>
      </c>
      <c r="AQ37" s="149">
        <v>-2522.892226092099</v>
      </c>
      <c r="AR37" s="139">
        <v>0</v>
      </c>
      <c r="AS37" s="139">
        <v>0</v>
      </c>
      <c r="AT37" s="123">
        <v>0</v>
      </c>
      <c r="AU37" s="143">
        <v>0</v>
      </c>
      <c r="AV37" s="145">
        <v>0</v>
      </c>
      <c r="AW37" s="150">
        <v>0</v>
      </c>
      <c r="AX37" s="139">
        <v>0</v>
      </c>
      <c r="AY37" s="139">
        <v>0</v>
      </c>
      <c r="AZ37" s="139">
        <v>0</v>
      </c>
      <c r="BA37" s="139">
        <v>0</v>
      </c>
      <c r="BB37" s="151">
        <v>0</v>
      </c>
      <c r="BC37" s="151">
        <v>0</v>
      </c>
      <c r="BD37" s="151">
        <v>0</v>
      </c>
      <c r="BE37" s="151">
        <v>0</v>
      </c>
      <c r="BF37" s="151">
        <v>0</v>
      </c>
      <c r="BG37" s="151">
        <v>0</v>
      </c>
      <c r="BH37" s="139">
        <v>0</v>
      </c>
      <c r="BI37" s="139">
        <v>0</v>
      </c>
      <c r="BJ37" s="139">
        <v>0</v>
      </c>
      <c r="BK37" s="139">
        <v>0</v>
      </c>
      <c r="BL37" s="139">
        <v>0</v>
      </c>
      <c r="BM37" s="146">
        <v>2.3800000000000002E-2</v>
      </c>
      <c r="BN37" s="141">
        <v>2.47E-2</v>
      </c>
      <c r="BO37" s="124">
        <v>0</v>
      </c>
      <c r="BP37" s="80">
        <v>46213</v>
      </c>
      <c r="BQ37" s="125"/>
      <c r="BR37" s="125"/>
      <c r="BS37" s="125"/>
      <c r="BT37" s="125"/>
      <c r="BU37" s="126">
        <v>1514759.08</v>
      </c>
      <c r="BV37" s="127">
        <v>216766.38099999999</v>
      </c>
      <c r="BW37" s="114">
        <v>6.9879797458075386</v>
      </c>
      <c r="BX37" s="115">
        <v>1.3985689343610464E-3</v>
      </c>
      <c r="BY37" s="128">
        <v>1559441.41</v>
      </c>
      <c r="BZ37" s="129">
        <v>200</v>
      </c>
      <c r="CA37" s="117">
        <v>15889.242980665644</v>
      </c>
      <c r="CB37" s="130">
        <v>9161.19</v>
      </c>
      <c r="CC37" s="130">
        <v>37604.86</v>
      </c>
      <c r="CD37" s="130">
        <v>26430.219999999998</v>
      </c>
      <c r="CE37" s="117">
        <v>20335.830000000005</v>
      </c>
      <c r="CF37" s="130">
        <v>0</v>
      </c>
      <c r="CG37" s="131">
        <v>20335.830000000005</v>
      </c>
      <c r="CH37" s="112">
        <v>36051.266104000002</v>
      </c>
      <c r="CI37" s="112">
        <v>18417.868141963791</v>
      </c>
      <c r="CJ37" s="131">
        <v>129.53</v>
      </c>
      <c r="CK37" s="131">
        <v>208.83</v>
      </c>
      <c r="CL37" s="131">
        <v>150.38</v>
      </c>
      <c r="CM37" s="131">
        <v>0</v>
      </c>
      <c r="CN37" s="112">
        <v>187.98000000000002</v>
      </c>
      <c r="CO37" s="131">
        <v>28304.57</v>
      </c>
      <c r="CP37" s="131">
        <v>118282.13</v>
      </c>
      <c r="CQ37" s="131">
        <v>88190.94</v>
      </c>
      <c r="CR37" s="131">
        <v>0</v>
      </c>
      <c r="CS37" s="112">
        <v>58395.760000000009</v>
      </c>
      <c r="CT37" s="112">
        <v>-2528.6251612981468</v>
      </c>
      <c r="CU37" s="132">
        <v>0</v>
      </c>
      <c r="CV37" s="112">
        <v>-2528.6251612981468</v>
      </c>
      <c r="CW37" s="112">
        <v>0</v>
      </c>
      <c r="CX37" s="133">
        <v>-2528.6251612981468</v>
      </c>
      <c r="CY37" s="112">
        <v>0</v>
      </c>
      <c r="CZ37" s="112">
        <v>0</v>
      </c>
      <c r="DA37" s="131">
        <v>0</v>
      </c>
      <c r="DB37" s="117">
        <v>0</v>
      </c>
      <c r="DC37" s="112">
        <v>0</v>
      </c>
      <c r="DD37" s="134">
        <v>0</v>
      </c>
      <c r="DE37" s="112">
        <v>0</v>
      </c>
      <c r="DF37" s="112">
        <v>0</v>
      </c>
      <c r="DG37" s="112">
        <v>0</v>
      </c>
      <c r="DH37" s="112">
        <v>0</v>
      </c>
      <c r="DI37" s="135">
        <v>0</v>
      </c>
      <c r="DJ37" s="135">
        <v>0</v>
      </c>
      <c r="DK37" s="135">
        <v>0</v>
      </c>
      <c r="DL37" s="135">
        <v>0</v>
      </c>
      <c r="DM37" s="135">
        <v>0</v>
      </c>
      <c r="DN37" s="135">
        <v>0</v>
      </c>
      <c r="DO37" s="112">
        <v>0</v>
      </c>
      <c r="DP37" s="112">
        <v>0</v>
      </c>
      <c r="DQ37" s="112">
        <v>0</v>
      </c>
      <c r="DR37" s="112">
        <v>0</v>
      </c>
      <c r="DS37" s="136">
        <v>0</v>
      </c>
      <c r="DT37" s="115">
        <v>2.3800000000000002E-2</v>
      </c>
      <c r="DU37" s="132">
        <v>2.47E-2</v>
      </c>
      <c r="DV37" s="124">
        <v>0</v>
      </c>
      <c r="DW37" s="137">
        <v>46213</v>
      </c>
    </row>
    <row r="38" spans="1:127" ht="15">
      <c r="A38" s="106" t="s">
        <v>281</v>
      </c>
      <c r="B38" s="107">
        <v>736</v>
      </c>
      <c r="C38" t="s">
        <v>349</v>
      </c>
      <c r="D38" t="b">
        <v>1</v>
      </c>
      <c r="E38" s="108" t="s">
        <v>209</v>
      </c>
      <c r="F38" s="109" t="s">
        <v>29</v>
      </c>
      <c r="G38" s="109" t="b">
        <v>1</v>
      </c>
      <c r="H38" s="110"/>
      <c r="I38" s="109" t="b">
        <v>1</v>
      </c>
      <c r="J38" s="109" t="s">
        <v>29</v>
      </c>
      <c r="K38" s="109" t="b">
        <v>1</v>
      </c>
      <c r="L38" s="109" t="b">
        <v>0</v>
      </c>
      <c r="M38" s="111">
        <v>0</v>
      </c>
      <c r="N38" s="112">
        <v>143102.65</v>
      </c>
      <c r="O38" s="113">
        <v>6397.76</v>
      </c>
      <c r="P38" s="114">
        <v>22.367617728705046</v>
      </c>
      <c r="Q38" s="115">
        <v>1.2978616478708844E-4</v>
      </c>
      <c r="R38" s="112">
        <v>135352.42000000001</v>
      </c>
      <c r="S38" s="116">
        <v>200</v>
      </c>
      <c r="T38" s="117">
        <v>1474.5100203250995</v>
      </c>
      <c r="U38" s="112">
        <v>442.88</v>
      </c>
      <c r="V38" s="112">
        <v>2197.38</v>
      </c>
      <c r="W38" s="112">
        <v>1645.4799999999996</v>
      </c>
      <c r="X38" s="117">
        <v>994.78000000000065</v>
      </c>
      <c r="Y38" s="118">
        <v>0</v>
      </c>
      <c r="Z38" s="112">
        <v>994.78000000000065</v>
      </c>
      <c r="AA38" s="112">
        <v>1917.5755099999999</v>
      </c>
      <c r="AB38" s="112">
        <v>962.02227286443872</v>
      </c>
      <c r="AC38" s="112">
        <v>0</v>
      </c>
      <c r="AD38" s="112">
        <v>897.53</v>
      </c>
      <c r="AE38" s="112">
        <v>0</v>
      </c>
      <c r="AF38" s="112">
        <v>897.52</v>
      </c>
      <c r="AG38" s="112">
        <v>0.01</v>
      </c>
      <c r="AH38" s="112">
        <v>0</v>
      </c>
      <c r="AI38" s="112">
        <v>0</v>
      </c>
      <c r="AJ38" s="112">
        <v>0</v>
      </c>
      <c r="AK38" s="112">
        <v>0</v>
      </c>
      <c r="AL38" s="112">
        <v>0</v>
      </c>
      <c r="AM38" s="112">
        <v>512.48774746066078</v>
      </c>
      <c r="AN38" s="120">
        <v>0</v>
      </c>
      <c r="AO38" s="121">
        <v>512.48774746066078</v>
      </c>
      <c r="AP38" s="121">
        <v>0</v>
      </c>
      <c r="AQ38" s="121">
        <v>512.48774746066078</v>
      </c>
      <c r="AR38" s="112">
        <v>359.85956157894503</v>
      </c>
      <c r="AS38" s="112">
        <v>359.85956157894503</v>
      </c>
      <c r="AT38" s="123">
        <v>0</v>
      </c>
      <c r="AU38" s="117">
        <v>359.85956157894503</v>
      </c>
      <c r="AV38" s="119">
        <v>0</v>
      </c>
      <c r="AW38" s="120">
        <v>0</v>
      </c>
      <c r="AX38" s="112">
        <v>321.95956697554237</v>
      </c>
      <c r="AY38" s="112">
        <v>37.899994603402675</v>
      </c>
      <c r="AZ38" s="112">
        <v>0</v>
      </c>
      <c r="BA38" s="112">
        <v>0</v>
      </c>
      <c r="BB38" s="84">
        <v>5.0299999999999997E-2</v>
      </c>
      <c r="BC38" s="84">
        <v>5.8999999999999999E-3</v>
      </c>
      <c r="BD38" s="84">
        <v>0</v>
      </c>
      <c r="BE38" s="84">
        <v>0</v>
      </c>
      <c r="BF38" s="84">
        <v>5.62E-2</v>
      </c>
      <c r="BG38" s="84">
        <v>0</v>
      </c>
      <c r="BH38" s="112">
        <v>321.80732799999998</v>
      </c>
      <c r="BI38" s="112">
        <v>37.746783999999998</v>
      </c>
      <c r="BJ38" s="112">
        <v>0</v>
      </c>
      <c r="BK38" s="112">
        <v>0</v>
      </c>
      <c r="BL38" s="112">
        <v>359.55411200000003</v>
      </c>
      <c r="BM38" s="115">
        <v>1.34E-2</v>
      </c>
      <c r="BN38" s="115">
        <v>1.3899999999999999E-2</v>
      </c>
      <c r="BO38" s="124">
        <v>2.5146953014423216E-3</v>
      </c>
      <c r="BP38" s="80">
        <v>46213</v>
      </c>
      <c r="BQ38" s="125"/>
      <c r="BR38" s="125"/>
      <c r="BS38" s="125"/>
      <c r="BT38" s="125"/>
      <c r="BU38" s="126">
        <v>140633.23000000001</v>
      </c>
      <c r="BV38" s="127">
        <v>6398.8689999999997</v>
      </c>
      <c r="BW38" s="114">
        <v>21.977826081452836</v>
      </c>
      <c r="BX38" s="115">
        <v>1.2984590699192372E-4</v>
      </c>
      <c r="BY38" s="128">
        <v>135352.42000000001</v>
      </c>
      <c r="BZ38" s="129">
        <v>200</v>
      </c>
      <c r="CA38" s="117">
        <v>1475.1887558421745</v>
      </c>
      <c r="CB38" s="130">
        <v>442.88</v>
      </c>
      <c r="CC38" s="130">
        <v>2197.38</v>
      </c>
      <c r="CD38" s="130">
        <v>1645.4799999999996</v>
      </c>
      <c r="CE38" s="117">
        <v>994.78000000000065</v>
      </c>
      <c r="CF38" s="130">
        <v>0</v>
      </c>
      <c r="CG38" s="131">
        <v>994.78000000000065</v>
      </c>
      <c r="CH38" s="112">
        <v>1884.4852820000001</v>
      </c>
      <c r="CI38" s="112">
        <v>962.74570050388525</v>
      </c>
      <c r="CJ38" s="131">
        <v>0</v>
      </c>
      <c r="CK38" s="131">
        <v>897.53</v>
      </c>
      <c r="CL38" s="131">
        <v>0</v>
      </c>
      <c r="CM38" s="131">
        <v>897.52</v>
      </c>
      <c r="CN38" s="112">
        <v>9.9999999999909051E-3</v>
      </c>
      <c r="CO38" s="131">
        <v>0</v>
      </c>
      <c r="CP38" s="131">
        <v>0</v>
      </c>
      <c r="CQ38" s="131">
        <v>0</v>
      </c>
      <c r="CR38" s="131">
        <v>0</v>
      </c>
      <c r="CS38" s="112">
        <v>0</v>
      </c>
      <c r="CT38" s="112">
        <v>512.44305533828924</v>
      </c>
      <c r="CU38" s="132">
        <v>0</v>
      </c>
      <c r="CV38" s="112">
        <v>512.44305533828924</v>
      </c>
      <c r="CW38" s="112">
        <v>0</v>
      </c>
      <c r="CX38" s="133">
        <v>512.44305533828924</v>
      </c>
      <c r="CY38" s="112">
        <v>359.62769496410561</v>
      </c>
      <c r="CZ38" s="112">
        <v>359.62769496410561</v>
      </c>
      <c r="DA38" s="131">
        <v>0</v>
      </c>
      <c r="DB38" s="117">
        <v>359.62769496410561</v>
      </c>
      <c r="DC38" s="112">
        <v>0</v>
      </c>
      <c r="DD38" s="134">
        <v>0</v>
      </c>
      <c r="DE38" s="112">
        <v>321.75212028555518</v>
      </c>
      <c r="DF38" s="112">
        <v>37.875574678550414</v>
      </c>
      <c r="DG38" s="112">
        <v>0</v>
      </c>
      <c r="DH38" s="112">
        <v>0</v>
      </c>
      <c r="DI38" s="135">
        <v>5.0299999999999997E-2</v>
      </c>
      <c r="DJ38" s="135">
        <v>5.8999999999999999E-3</v>
      </c>
      <c r="DK38" s="135">
        <v>0</v>
      </c>
      <c r="DL38" s="135">
        <v>0</v>
      </c>
      <c r="DM38" s="135">
        <v>5.62E-2</v>
      </c>
      <c r="DN38" s="135">
        <v>0</v>
      </c>
      <c r="DO38" s="112">
        <v>321.86311069999999</v>
      </c>
      <c r="DP38" s="112">
        <v>37.7533271</v>
      </c>
      <c r="DQ38" s="112">
        <v>0</v>
      </c>
      <c r="DR38" s="112">
        <v>0</v>
      </c>
      <c r="DS38" s="136">
        <v>359.61643779999997</v>
      </c>
      <c r="DT38" s="115">
        <v>1.34E-2</v>
      </c>
      <c r="DU38" s="132">
        <v>1.3899999999999999E-2</v>
      </c>
      <c r="DV38" s="124">
        <v>2.5572028386470652E-3</v>
      </c>
      <c r="DW38" s="137">
        <v>46213</v>
      </c>
    </row>
    <row r="39" spans="1:127" ht="15">
      <c r="A39" s="106" t="s">
        <v>282</v>
      </c>
      <c r="B39" s="107">
        <v>736</v>
      </c>
      <c r="C39" t="s">
        <v>349</v>
      </c>
      <c r="D39" t="b">
        <v>1</v>
      </c>
      <c r="E39" s="108" t="s">
        <v>283</v>
      </c>
      <c r="F39" s="109" t="s">
        <v>29</v>
      </c>
      <c r="G39" s="109" t="b">
        <v>1</v>
      </c>
      <c r="H39" s="110"/>
      <c r="I39" s="109" t="b">
        <v>1</v>
      </c>
      <c r="J39" s="109" t="s">
        <v>25</v>
      </c>
      <c r="K39" s="109" t="b">
        <v>1</v>
      </c>
      <c r="L39" s="109" t="b">
        <v>1</v>
      </c>
      <c r="M39" s="111">
        <v>6.9099999999999995E-2</v>
      </c>
      <c r="N39" s="112">
        <v>2362.38</v>
      </c>
      <c r="O39" s="113">
        <v>120.5</v>
      </c>
      <c r="P39" s="114">
        <v>19.604813278008301</v>
      </c>
      <c r="Q39" s="115">
        <v>2.1425476046021652E-6</v>
      </c>
      <c r="R39" s="112">
        <v>2097.0100000000002</v>
      </c>
      <c r="S39" s="116">
        <v>200</v>
      </c>
      <c r="T39" s="117">
        <v>24.341638549779539</v>
      </c>
      <c r="U39" s="112">
        <v>6.7799999999999994</v>
      </c>
      <c r="V39" s="112">
        <v>22.46</v>
      </c>
      <c r="W39" s="112">
        <v>14.73</v>
      </c>
      <c r="X39" s="117">
        <v>14.510000000000002</v>
      </c>
      <c r="Y39" s="118">
        <v>0</v>
      </c>
      <c r="Z39" s="112">
        <v>14.510000000000002</v>
      </c>
      <c r="AA39" s="112">
        <v>29.765988</v>
      </c>
      <c r="AB39" s="112">
        <v>14.933202515615989</v>
      </c>
      <c r="AC39" s="112">
        <v>0</v>
      </c>
      <c r="AD39" s="112">
        <v>15</v>
      </c>
      <c r="AE39" s="112">
        <v>0</v>
      </c>
      <c r="AF39" s="112">
        <v>14.989999999999998</v>
      </c>
      <c r="AG39" s="112">
        <v>0.01</v>
      </c>
      <c r="AH39" s="112">
        <v>24.8</v>
      </c>
      <c r="AI39" s="112">
        <v>85.17</v>
      </c>
      <c r="AJ39" s="112">
        <v>60.67</v>
      </c>
      <c r="AK39" s="112">
        <v>0</v>
      </c>
      <c r="AL39" s="112">
        <v>49.3</v>
      </c>
      <c r="AM39" s="112">
        <v>9.4084360341635502</v>
      </c>
      <c r="AN39" s="120">
        <v>0</v>
      </c>
      <c r="AO39" s="121">
        <v>9.4084360341635502</v>
      </c>
      <c r="AP39" s="121">
        <v>0</v>
      </c>
      <c r="AQ39" s="121">
        <v>9.4084360341635502</v>
      </c>
      <c r="AR39" s="112">
        <v>6.6064324136013317</v>
      </c>
      <c r="AS39" s="112">
        <v>6.6064324136013317</v>
      </c>
      <c r="AT39" s="123">
        <v>0</v>
      </c>
      <c r="AU39" s="117">
        <v>6.6064324136013317</v>
      </c>
      <c r="AV39" s="119">
        <v>0</v>
      </c>
      <c r="AW39" s="120">
        <v>0</v>
      </c>
      <c r="AX39" s="112">
        <v>5.9106505599119821</v>
      </c>
      <c r="AY39" s="112">
        <v>0.69578185368934942</v>
      </c>
      <c r="AZ39" s="112">
        <v>0</v>
      </c>
      <c r="BA39" s="112">
        <v>0</v>
      </c>
      <c r="BB39" s="84">
        <v>4.9099999999999998E-2</v>
      </c>
      <c r="BC39" s="84">
        <v>5.7999999999999996E-3</v>
      </c>
      <c r="BD39" s="84">
        <v>0</v>
      </c>
      <c r="BE39" s="84">
        <v>0</v>
      </c>
      <c r="BF39" s="84">
        <v>5.4899999999999997E-2</v>
      </c>
      <c r="BG39" s="84">
        <v>0</v>
      </c>
      <c r="BH39" s="112">
        <v>5.91655</v>
      </c>
      <c r="BI39" s="112">
        <v>0.69889999999999997</v>
      </c>
      <c r="BJ39" s="112">
        <v>0</v>
      </c>
      <c r="BK39" s="112">
        <v>0</v>
      </c>
      <c r="BL39" s="112">
        <v>6.6154500000000001</v>
      </c>
      <c r="BM39" s="115">
        <v>1.26E-2</v>
      </c>
      <c r="BN39" s="115">
        <v>1.4500000000000001E-2</v>
      </c>
      <c r="BO39" s="124">
        <v>2.7965155536371503E-3</v>
      </c>
      <c r="BP39" s="80">
        <v>46213</v>
      </c>
      <c r="BQ39" s="125"/>
      <c r="BR39" s="125"/>
      <c r="BS39" s="125"/>
      <c r="BT39" s="125"/>
      <c r="BU39" s="126">
        <v>2321.2600000000002</v>
      </c>
      <c r="BV39" s="127">
        <v>120.498</v>
      </c>
      <c r="BW39" s="114">
        <v>19.263888197314479</v>
      </c>
      <c r="BX39" s="115">
        <v>2.1432069082397732E-6</v>
      </c>
      <c r="BY39" s="128">
        <v>2097.0100000000002</v>
      </c>
      <c r="BZ39" s="129">
        <v>200</v>
      </c>
      <c r="CA39" s="117">
        <v>24.349128946168744</v>
      </c>
      <c r="CB39" s="130">
        <v>6.7799999999999994</v>
      </c>
      <c r="CC39" s="130">
        <v>22.46</v>
      </c>
      <c r="CD39" s="130">
        <v>14.73</v>
      </c>
      <c r="CE39" s="117">
        <v>14.510000000000002</v>
      </c>
      <c r="CF39" s="130">
        <v>0</v>
      </c>
      <c r="CG39" s="131">
        <v>14.510000000000002</v>
      </c>
      <c r="CH39" s="112">
        <v>29.247876000000002</v>
      </c>
      <c r="CI39" s="112">
        <v>14.942152712376966</v>
      </c>
      <c r="CJ39" s="131">
        <v>0</v>
      </c>
      <c r="CK39" s="131">
        <v>15</v>
      </c>
      <c r="CL39" s="131">
        <v>0</v>
      </c>
      <c r="CM39" s="131">
        <v>14.989999999999998</v>
      </c>
      <c r="CN39" s="112">
        <v>1.0000000000001563E-2</v>
      </c>
      <c r="CO39" s="131">
        <v>24.8</v>
      </c>
      <c r="CP39" s="131">
        <v>85.17</v>
      </c>
      <c r="CQ39" s="131">
        <v>60.67</v>
      </c>
      <c r="CR39" s="131">
        <v>0</v>
      </c>
      <c r="CS39" s="112">
        <v>49.3</v>
      </c>
      <c r="CT39" s="112">
        <v>9.4069762337917773</v>
      </c>
      <c r="CU39" s="132">
        <v>0</v>
      </c>
      <c r="CV39" s="112">
        <v>9.4069762337917773</v>
      </c>
      <c r="CW39" s="112">
        <v>0</v>
      </c>
      <c r="CX39" s="133">
        <v>9.4069762337917773</v>
      </c>
      <c r="CY39" s="112">
        <v>6.6017270490813207</v>
      </c>
      <c r="CZ39" s="112">
        <v>6.6017270490813207</v>
      </c>
      <c r="DA39" s="131">
        <v>0</v>
      </c>
      <c r="DB39" s="117">
        <v>6.6017270490813207</v>
      </c>
      <c r="DC39" s="112">
        <v>0</v>
      </c>
      <c r="DD39" s="134">
        <v>0</v>
      </c>
      <c r="DE39" s="112">
        <v>5.9064407589644192</v>
      </c>
      <c r="DF39" s="112">
        <v>0.69528629011690191</v>
      </c>
      <c r="DG39" s="112">
        <v>0</v>
      </c>
      <c r="DH39" s="112">
        <v>0</v>
      </c>
      <c r="DI39" s="135">
        <v>4.9000000000000002E-2</v>
      </c>
      <c r="DJ39" s="135">
        <v>5.7999999999999996E-3</v>
      </c>
      <c r="DK39" s="135">
        <v>0</v>
      </c>
      <c r="DL39" s="135">
        <v>0</v>
      </c>
      <c r="DM39" s="135">
        <v>5.4800000000000001E-2</v>
      </c>
      <c r="DN39" s="135">
        <v>0</v>
      </c>
      <c r="DO39" s="112">
        <v>5.9044020000000002</v>
      </c>
      <c r="DP39" s="112">
        <v>0.69888839999999997</v>
      </c>
      <c r="DQ39" s="112">
        <v>0</v>
      </c>
      <c r="DR39" s="112">
        <v>0</v>
      </c>
      <c r="DS39" s="136">
        <v>6.6032904000000006</v>
      </c>
      <c r="DT39" s="115">
        <v>1.26E-2</v>
      </c>
      <c r="DU39" s="132">
        <v>1.4500000000000001E-2</v>
      </c>
      <c r="DV39" s="124">
        <v>2.844027402824897E-3</v>
      </c>
      <c r="DW39" s="137">
        <v>46213</v>
      </c>
    </row>
    <row r="40" spans="1:127" ht="15">
      <c r="A40" s="106" t="s">
        <v>285</v>
      </c>
      <c r="B40" s="107">
        <v>736</v>
      </c>
      <c r="C40" t="s">
        <v>349</v>
      </c>
      <c r="D40" t="b">
        <v>1</v>
      </c>
      <c r="E40" s="108" t="s">
        <v>212</v>
      </c>
      <c r="F40" s="109" t="s">
        <v>29</v>
      </c>
      <c r="G40" s="109" t="b">
        <v>1</v>
      </c>
      <c r="H40" s="110"/>
      <c r="I40" s="109" t="b">
        <v>1</v>
      </c>
      <c r="J40" s="109" t="s">
        <v>29</v>
      </c>
      <c r="K40" s="109" t="b">
        <v>1</v>
      </c>
      <c r="L40" s="109" t="b">
        <v>0</v>
      </c>
      <c r="M40" s="111">
        <v>0</v>
      </c>
      <c r="N40" s="112">
        <v>1675756.66</v>
      </c>
      <c r="O40" s="113">
        <v>63396.94</v>
      </c>
      <c r="P40" s="114">
        <v>26.432768837107908</v>
      </c>
      <c r="Q40" s="115">
        <v>1.5198183263400149E-3</v>
      </c>
      <c r="R40" s="112">
        <v>1998732.6</v>
      </c>
      <c r="S40" s="116">
        <v>200</v>
      </c>
      <c r="T40" s="117">
        <v>17266.766106683004</v>
      </c>
      <c r="U40" s="112">
        <v>0</v>
      </c>
      <c r="V40" s="112">
        <v>6.21</v>
      </c>
      <c r="W40" s="112">
        <v>3.7899999999999996</v>
      </c>
      <c r="X40" s="117">
        <v>2.4200000000000004</v>
      </c>
      <c r="Y40" s="118">
        <v>0</v>
      </c>
      <c r="Z40" s="112">
        <v>2.4200000000000004</v>
      </c>
      <c r="AA40" s="112">
        <v>0</v>
      </c>
      <c r="AB40" s="112">
        <v>0</v>
      </c>
      <c r="AC40" s="112">
        <v>0</v>
      </c>
      <c r="AD40" s="112">
        <v>35538.199999999997</v>
      </c>
      <c r="AE40" s="112">
        <v>0</v>
      </c>
      <c r="AF40" s="112">
        <v>35538.17</v>
      </c>
      <c r="AG40" s="112">
        <v>0.03</v>
      </c>
      <c r="AH40" s="112">
        <v>0</v>
      </c>
      <c r="AI40" s="112">
        <v>0</v>
      </c>
      <c r="AJ40" s="112">
        <v>0</v>
      </c>
      <c r="AK40" s="112">
        <v>0</v>
      </c>
      <c r="AL40" s="112">
        <v>0</v>
      </c>
      <c r="AM40" s="112">
        <v>17266.766106683004</v>
      </c>
      <c r="AN40" s="120">
        <v>0</v>
      </c>
      <c r="AO40" s="121">
        <v>17266.766106683004</v>
      </c>
      <c r="AP40" s="121">
        <v>0</v>
      </c>
      <c r="AQ40" s="121">
        <v>17266.766106683004</v>
      </c>
      <c r="AR40" s="112">
        <v>12124.408655280287</v>
      </c>
      <c r="AS40" s="112">
        <v>12124.408655280287</v>
      </c>
      <c r="AT40" s="123">
        <v>0</v>
      </c>
      <c r="AU40" s="117">
        <v>12124.408655280287</v>
      </c>
      <c r="AV40" s="119">
        <v>0</v>
      </c>
      <c r="AW40" s="120">
        <v>0</v>
      </c>
      <c r="AX40" s="112">
        <v>10847.479898438671</v>
      </c>
      <c r="AY40" s="112">
        <v>1276.9287568416169</v>
      </c>
      <c r="AZ40" s="112">
        <v>0</v>
      </c>
      <c r="BA40" s="112">
        <v>0</v>
      </c>
      <c r="BB40" s="84">
        <v>0.1711</v>
      </c>
      <c r="BC40" s="84">
        <v>2.01E-2</v>
      </c>
      <c r="BD40" s="84">
        <v>0</v>
      </c>
      <c r="BE40" s="84">
        <v>0</v>
      </c>
      <c r="BF40" s="84">
        <v>0.19120000000000001</v>
      </c>
      <c r="BG40" s="84">
        <v>0</v>
      </c>
      <c r="BH40" s="112">
        <v>10847.216434</v>
      </c>
      <c r="BI40" s="112">
        <v>1274.2784940000001</v>
      </c>
      <c r="BJ40" s="112">
        <v>0</v>
      </c>
      <c r="BK40" s="112">
        <v>0</v>
      </c>
      <c r="BL40" s="112">
        <v>12121.494928000002</v>
      </c>
      <c r="BM40" s="115">
        <v>0</v>
      </c>
      <c r="BN40" s="115">
        <v>0</v>
      </c>
      <c r="BO40" s="124">
        <v>7.235184525705712E-3</v>
      </c>
      <c r="BP40" s="80">
        <v>46213</v>
      </c>
      <c r="BQ40" s="125"/>
      <c r="BR40" s="125"/>
      <c r="BS40" s="125"/>
      <c r="BT40" s="125"/>
      <c r="BU40" s="126">
        <v>1646844.49</v>
      </c>
      <c r="BV40" s="127">
        <v>63396.936999999998</v>
      </c>
      <c r="BW40" s="114">
        <v>25.97672013712587</v>
      </c>
      <c r="BX40" s="115">
        <v>1.5205226849920326E-3</v>
      </c>
      <c r="BY40" s="128">
        <v>1998732.6</v>
      </c>
      <c r="BZ40" s="129">
        <v>200</v>
      </c>
      <c r="CA40" s="117">
        <v>17274.768376354867</v>
      </c>
      <c r="CB40" s="130">
        <v>0</v>
      </c>
      <c r="CC40" s="130">
        <v>6.21</v>
      </c>
      <c r="CD40" s="130">
        <v>3.7899999999999996</v>
      </c>
      <c r="CE40" s="117">
        <v>2.4200000000000004</v>
      </c>
      <c r="CF40" s="130">
        <v>0</v>
      </c>
      <c r="CG40" s="131">
        <v>2.4200000000000004</v>
      </c>
      <c r="CH40" s="112">
        <v>0</v>
      </c>
      <c r="CI40" s="112">
        <v>0</v>
      </c>
      <c r="CJ40" s="131">
        <v>0</v>
      </c>
      <c r="CK40" s="131">
        <v>35538.199999999997</v>
      </c>
      <c r="CL40" s="131">
        <v>0</v>
      </c>
      <c r="CM40" s="131">
        <v>35538.17</v>
      </c>
      <c r="CN40" s="112">
        <v>2.9999999998835847E-2</v>
      </c>
      <c r="CO40" s="131">
        <v>0</v>
      </c>
      <c r="CP40" s="131">
        <v>0</v>
      </c>
      <c r="CQ40" s="131">
        <v>0</v>
      </c>
      <c r="CR40" s="131">
        <v>0</v>
      </c>
      <c r="CS40" s="112">
        <v>0</v>
      </c>
      <c r="CT40" s="112">
        <v>17274.768376354867</v>
      </c>
      <c r="CU40" s="132">
        <v>0</v>
      </c>
      <c r="CV40" s="112">
        <v>17274.768376354867</v>
      </c>
      <c r="CW40" s="112">
        <v>0</v>
      </c>
      <c r="CX40" s="133">
        <v>17274.768376354867</v>
      </c>
      <c r="CY40" s="112">
        <v>12123.269244279551</v>
      </c>
      <c r="CZ40" s="112">
        <v>12123.269244279551</v>
      </c>
      <c r="DA40" s="131">
        <v>0</v>
      </c>
      <c r="DB40" s="117">
        <v>12123.269244279551</v>
      </c>
      <c r="DC40" s="112">
        <v>0</v>
      </c>
      <c r="DD40" s="134">
        <v>0</v>
      </c>
      <c r="DE40" s="112">
        <v>10846.46048889236</v>
      </c>
      <c r="DF40" s="112">
        <v>1276.8087553871896</v>
      </c>
      <c r="DG40" s="112">
        <v>0</v>
      </c>
      <c r="DH40" s="112">
        <v>0</v>
      </c>
      <c r="DI40" s="135">
        <v>0.1711</v>
      </c>
      <c r="DJ40" s="135">
        <v>2.01E-2</v>
      </c>
      <c r="DK40" s="135">
        <v>0</v>
      </c>
      <c r="DL40" s="135">
        <v>0</v>
      </c>
      <c r="DM40" s="135">
        <v>0.19120000000000001</v>
      </c>
      <c r="DN40" s="135">
        <v>0</v>
      </c>
      <c r="DO40" s="112">
        <v>10847.2159207</v>
      </c>
      <c r="DP40" s="112">
        <v>1274.2784337000001</v>
      </c>
      <c r="DQ40" s="112">
        <v>0</v>
      </c>
      <c r="DR40" s="112">
        <v>0</v>
      </c>
      <c r="DS40" s="136">
        <v>12121.4943544</v>
      </c>
      <c r="DT40" s="115">
        <v>0</v>
      </c>
      <c r="DU40" s="132">
        <v>0</v>
      </c>
      <c r="DV40" s="124">
        <v>7.3615142886257288E-3</v>
      </c>
      <c r="DW40" s="137">
        <v>46213</v>
      </c>
    </row>
    <row r="41" spans="1:127" ht="15">
      <c r="A41" s="106" t="s">
        <v>286</v>
      </c>
      <c r="B41" s="107">
        <v>736</v>
      </c>
      <c r="C41" t="s">
        <v>349</v>
      </c>
      <c r="D41" t="b">
        <v>1</v>
      </c>
      <c r="E41" s="108" t="s">
        <v>287</v>
      </c>
      <c r="F41" s="109" t="s">
        <v>29</v>
      </c>
      <c r="G41" s="109" t="b">
        <v>1</v>
      </c>
      <c r="H41" s="110"/>
      <c r="I41" s="109" t="b">
        <v>1</v>
      </c>
      <c r="J41" s="109" t="s">
        <v>25</v>
      </c>
      <c r="K41" s="109" t="b">
        <v>1</v>
      </c>
      <c r="L41" s="109" t="b">
        <v>1</v>
      </c>
      <c r="M41" s="111">
        <v>9.8599999999999993E-2</v>
      </c>
      <c r="N41" s="112">
        <v>2218.2600000000002</v>
      </c>
      <c r="O41" s="113">
        <v>127.87</v>
      </c>
      <c r="P41" s="114">
        <v>17.34777508406976</v>
      </c>
      <c r="Q41" s="115">
        <v>2.0118387598035878E-6</v>
      </c>
      <c r="R41" s="112">
        <v>1970.53</v>
      </c>
      <c r="S41" s="116">
        <v>200</v>
      </c>
      <c r="T41" s="117">
        <v>22.856645895001638</v>
      </c>
      <c r="U41" s="112">
        <v>0</v>
      </c>
      <c r="V41" s="112">
        <v>0</v>
      </c>
      <c r="W41" s="112">
        <v>0</v>
      </c>
      <c r="X41" s="117">
        <v>0</v>
      </c>
      <c r="Y41" s="118">
        <v>0</v>
      </c>
      <c r="Z41" s="112">
        <v>0</v>
      </c>
      <c r="AA41" s="112">
        <v>0</v>
      </c>
      <c r="AB41" s="112">
        <v>0</v>
      </c>
      <c r="AC41" s="112">
        <v>0</v>
      </c>
      <c r="AD41" s="112">
        <v>30.96</v>
      </c>
      <c r="AE41" s="112">
        <v>0</v>
      </c>
      <c r="AF41" s="112">
        <v>30.96</v>
      </c>
      <c r="AG41" s="112">
        <v>0</v>
      </c>
      <c r="AH41" s="112">
        <v>37.47</v>
      </c>
      <c r="AI41" s="112">
        <v>128.9</v>
      </c>
      <c r="AJ41" s="112">
        <v>92.04</v>
      </c>
      <c r="AK41" s="112">
        <v>0</v>
      </c>
      <c r="AL41" s="112">
        <v>74.33</v>
      </c>
      <c r="AM41" s="112">
        <v>22.856645895001638</v>
      </c>
      <c r="AN41" s="120">
        <v>0</v>
      </c>
      <c r="AO41" s="121">
        <v>22.856645895001638</v>
      </c>
      <c r="AP41" s="121">
        <v>0</v>
      </c>
      <c r="AQ41" s="121">
        <v>22.856645895001638</v>
      </c>
      <c r="AR41" s="112">
        <v>16.049520425991957</v>
      </c>
      <c r="AS41" s="112">
        <v>16.049520425991957</v>
      </c>
      <c r="AT41" s="123">
        <v>0</v>
      </c>
      <c r="AU41" s="117">
        <v>16.049520425991957</v>
      </c>
      <c r="AV41" s="119">
        <v>0</v>
      </c>
      <c r="AW41" s="120">
        <v>0</v>
      </c>
      <c r="AX41" s="112">
        <v>14.359203417703005</v>
      </c>
      <c r="AY41" s="112">
        <v>1.6903170082889516</v>
      </c>
      <c r="AZ41" s="112">
        <v>0</v>
      </c>
      <c r="BA41" s="112">
        <v>0</v>
      </c>
      <c r="BB41" s="84">
        <v>0.1123</v>
      </c>
      <c r="BC41" s="84">
        <v>1.32E-2</v>
      </c>
      <c r="BD41" s="84">
        <v>0</v>
      </c>
      <c r="BE41" s="84">
        <v>0</v>
      </c>
      <c r="BF41" s="84">
        <v>0.1255</v>
      </c>
      <c r="BG41" s="84">
        <v>0</v>
      </c>
      <c r="BH41" s="112">
        <v>14.359801000000001</v>
      </c>
      <c r="BI41" s="112">
        <v>1.6878839999999999</v>
      </c>
      <c r="BJ41" s="112">
        <v>0</v>
      </c>
      <c r="BK41" s="112">
        <v>0</v>
      </c>
      <c r="BL41" s="112">
        <v>16.047685000000001</v>
      </c>
      <c r="BM41" s="115">
        <v>0</v>
      </c>
      <c r="BN41" s="115">
        <v>0</v>
      </c>
      <c r="BO41" s="124">
        <v>7.2351845257057137E-3</v>
      </c>
      <c r="BP41" s="80">
        <v>46213</v>
      </c>
      <c r="BQ41" s="125"/>
      <c r="BR41" s="125"/>
      <c r="BS41" s="125"/>
      <c r="BT41" s="125"/>
      <c r="BU41" s="126">
        <v>2179.98</v>
      </c>
      <c r="BV41" s="127">
        <v>127.871</v>
      </c>
      <c r="BW41" s="114">
        <v>17.048275214864983</v>
      </c>
      <c r="BX41" s="115">
        <v>2.0127638419757113E-6</v>
      </c>
      <c r="BY41" s="128">
        <v>1970.53</v>
      </c>
      <c r="BZ41" s="129">
        <v>200</v>
      </c>
      <c r="CA41" s="117">
        <v>22.86715582057543</v>
      </c>
      <c r="CB41" s="130">
        <v>0</v>
      </c>
      <c r="CC41" s="130">
        <v>0</v>
      </c>
      <c r="CD41" s="130">
        <v>0</v>
      </c>
      <c r="CE41" s="117">
        <v>0</v>
      </c>
      <c r="CF41" s="130">
        <v>0</v>
      </c>
      <c r="CG41" s="131">
        <v>0</v>
      </c>
      <c r="CH41" s="112">
        <v>0</v>
      </c>
      <c r="CI41" s="112">
        <v>0</v>
      </c>
      <c r="CJ41" s="131">
        <v>0</v>
      </c>
      <c r="CK41" s="131">
        <v>30.96</v>
      </c>
      <c r="CL41" s="131">
        <v>0</v>
      </c>
      <c r="CM41" s="131">
        <v>30.96</v>
      </c>
      <c r="CN41" s="112">
        <v>0</v>
      </c>
      <c r="CO41" s="131">
        <v>37.47</v>
      </c>
      <c r="CP41" s="131">
        <v>128.9</v>
      </c>
      <c r="CQ41" s="131">
        <v>92.04</v>
      </c>
      <c r="CR41" s="131">
        <v>0</v>
      </c>
      <c r="CS41" s="112">
        <v>74.33</v>
      </c>
      <c r="CT41" s="112">
        <v>22.86715582057543</v>
      </c>
      <c r="CU41" s="132">
        <v>0</v>
      </c>
      <c r="CV41" s="112">
        <v>22.86715582057543</v>
      </c>
      <c r="CW41" s="112">
        <v>0</v>
      </c>
      <c r="CX41" s="133">
        <v>22.86715582057543</v>
      </c>
      <c r="CY41" s="112">
        <v>16.047953918918314</v>
      </c>
      <c r="CZ41" s="112">
        <v>16.047953918918314</v>
      </c>
      <c r="DA41" s="131">
        <v>0</v>
      </c>
      <c r="DB41" s="117">
        <v>16.047953918918314</v>
      </c>
      <c r="DC41" s="112">
        <v>0</v>
      </c>
      <c r="DD41" s="134">
        <v>0</v>
      </c>
      <c r="DE41" s="112">
        <v>14.357801893350334</v>
      </c>
      <c r="DF41" s="112">
        <v>1.6901520255679789</v>
      </c>
      <c r="DG41" s="112">
        <v>0</v>
      </c>
      <c r="DH41" s="112">
        <v>0</v>
      </c>
      <c r="DI41" s="135">
        <v>0.1123</v>
      </c>
      <c r="DJ41" s="135">
        <v>1.32E-2</v>
      </c>
      <c r="DK41" s="135">
        <v>0</v>
      </c>
      <c r="DL41" s="135">
        <v>0</v>
      </c>
      <c r="DM41" s="135">
        <v>0.1255</v>
      </c>
      <c r="DN41" s="135">
        <v>0</v>
      </c>
      <c r="DO41" s="112">
        <v>14.359913299999999</v>
      </c>
      <c r="DP41" s="112">
        <v>1.6878971999999999</v>
      </c>
      <c r="DQ41" s="112">
        <v>0</v>
      </c>
      <c r="DR41" s="112">
        <v>0</v>
      </c>
      <c r="DS41" s="136">
        <v>16.047810500000001</v>
      </c>
      <c r="DT41" s="115">
        <v>0</v>
      </c>
      <c r="DU41" s="132">
        <v>0</v>
      </c>
      <c r="DV41" s="124">
        <v>7.3615142886257279E-3</v>
      </c>
      <c r="DW41" s="137">
        <v>46213</v>
      </c>
    </row>
    <row r="42" spans="1:127" ht="15" hidden="1">
      <c r="A42" s="106" t="s">
        <v>289</v>
      </c>
      <c r="B42" s="107">
        <v>736</v>
      </c>
      <c r="C42" t="s">
        <v>349</v>
      </c>
      <c r="D42" t="b">
        <v>1</v>
      </c>
      <c r="E42" s="108" t="s">
        <v>215</v>
      </c>
      <c r="F42" s="109" t="s">
        <v>29</v>
      </c>
      <c r="G42" s="109" t="b">
        <v>1</v>
      </c>
      <c r="H42" s="110"/>
      <c r="I42" s="109" t="b">
        <v>1</v>
      </c>
      <c r="J42" s="109" t="s">
        <v>29</v>
      </c>
      <c r="K42" s="109" t="b">
        <v>1</v>
      </c>
      <c r="L42" s="109" t="b">
        <v>0</v>
      </c>
      <c r="M42" s="111">
        <v>0</v>
      </c>
      <c r="N42" s="112">
        <v>430018668.56999999</v>
      </c>
      <c r="O42" s="113">
        <v>18715270.199999999</v>
      </c>
      <c r="P42" s="114">
        <v>22.976888069187481</v>
      </c>
      <c r="Q42" s="115">
        <v>0.39000307667643047</v>
      </c>
      <c r="R42" s="112">
        <v>377903529.29000002</v>
      </c>
      <c r="S42" s="116">
        <v>200</v>
      </c>
      <c r="T42" s="117">
        <v>4430853.2073537624</v>
      </c>
      <c r="U42" s="112">
        <v>2129120.98</v>
      </c>
      <c r="V42" s="112">
        <v>6826563.29</v>
      </c>
      <c r="W42" s="112">
        <v>4587937.5299999993</v>
      </c>
      <c r="X42" s="117">
        <v>4367746.74</v>
      </c>
      <c r="Y42" s="118">
        <v>0</v>
      </c>
      <c r="Z42" s="112">
        <v>4367746.74</v>
      </c>
      <c r="AA42" s="112">
        <v>9073393.9068270009</v>
      </c>
      <c r="AB42" s="112">
        <v>4552001.7247404568</v>
      </c>
      <c r="AC42" s="112">
        <v>55164.24</v>
      </c>
      <c r="AD42" s="112">
        <v>336889.76</v>
      </c>
      <c r="AE42" s="112">
        <v>67218.400000000009</v>
      </c>
      <c r="AF42" s="112">
        <v>245885.26</v>
      </c>
      <c r="AG42" s="112">
        <v>78950.34</v>
      </c>
      <c r="AH42" s="112">
        <v>0</v>
      </c>
      <c r="AI42" s="112">
        <v>0</v>
      </c>
      <c r="AJ42" s="112">
        <v>0</v>
      </c>
      <c r="AK42" s="112">
        <v>0</v>
      </c>
      <c r="AL42" s="112">
        <v>0</v>
      </c>
      <c r="AM42" s="112">
        <v>-121148.51738669444</v>
      </c>
      <c r="AN42" s="120">
        <v>0</v>
      </c>
      <c r="AO42" s="121">
        <v>-121148.51738669444</v>
      </c>
      <c r="AP42" s="121">
        <v>0</v>
      </c>
      <c r="AQ42" s="121">
        <v>-121148.51738669444</v>
      </c>
      <c r="AR42" s="112">
        <v>0</v>
      </c>
      <c r="AS42" s="112">
        <v>0</v>
      </c>
      <c r="AT42" s="123">
        <v>0</v>
      </c>
      <c r="AU42" s="117">
        <v>0</v>
      </c>
      <c r="AV42" s="119">
        <v>0</v>
      </c>
      <c r="AW42" s="120">
        <v>0</v>
      </c>
      <c r="AX42" s="112">
        <v>0</v>
      </c>
      <c r="AY42" s="112">
        <v>0</v>
      </c>
      <c r="AZ42" s="112">
        <v>0</v>
      </c>
      <c r="BA42" s="112">
        <v>0</v>
      </c>
      <c r="BB42" s="84">
        <v>0</v>
      </c>
      <c r="BC42" s="84">
        <v>0</v>
      </c>
      <c r="BD42" s="84">
        <v>0</v>
      </c>
      <c r="BE42" s="84">
        <v>0</v>
      </c>
      <c r="BF42" s="84">
        <v>0</v>
      </c>
      <c r="BG42" s="84">
        <v>0</v>
      </c>
      <c r="BH42" s="112">
        <v>0</v>
      </c>
      <c r="BI42" s="112">
        <v>0</v>
      </c>
      <c r="BJ42" s="112">
        <v>0</v>
      </c>
      <c r="BK42" s="112">
        <v>0</v>
      </c>
      <c r="BL42" s="112">
        <v>0</v>
      </c>
      <c r="BM42" s="115">
        <v>2.1100000000000001E-2</v>
      </c>
      <c r="BN42" s="115">
        <v>2.1499999999999998E-2</v>
      </c>
      <c r="BO42" s="124">
        <v>0</v>
      </c>
      <c r="BP42" s="80">
        <v>46213</v>
      </c>
      <c r="BQ42" s="125"/>
      <c r="BR42" s="125"/>
      <c r="BS42" s="125"/>
      <c r="BT42" s="125"/>
      <c r="BU42" s="126">
        <v>422778593.42000002</v>
      </c>
      <c r="BV42" s="127">
        <v>18722403.510000002</v>
      </c>
      <c r="BW42" s="114">
        <v>22.581427282783736</v>
      </c>
      <c r="BX42" s="115">
        <v>0.39034920778957899</v>
      </c>
      <c r="BY42" s="128">
        <v>377903529.29000002</v>
      </c>
      <c r="BZ42" s="129">
        <v>200</v>
      </c>
      <c r="CA42" s="117">
        <v>4434785.6280052327</v>
      </c>
      <c r="CB42" s="130">
        <v>2129120.98</v>
      </c>
      <c r="CC42" s="130">
        <v>6826563.29</v>
      </c>
      <c r="CD42" s="130">
        <v>4587937.5299999993</v>
      </c>
      <c r="CE42" s="117">
        <v>4367746.74</v>
      </c>
      <c r="CF42" s="130">
        <v>0</v>
      </c>
      <c r="CG42" s="131">
        <v>4367746.74</v>
      </c>
      <c r="CH42" s="112">
        <v>8920628.3211620003</v>
      </c>
      <c r="CI42" s="112">
        <v>4557369.9322698703</v>
      </c>
      <c r="CJ42" s="131">
        <v>55164.24</v>
      </c>
      <c r="CK42" s="131">
        <v>336889.76</v>
      </c>
      <c r="CL42" s="131">
        <v>67218.400000000009</v>
      </c>
      <c r="CM42" s="131">
        <v>245885.26</v>
      </c>
      <c r="CN42" s="112">
        <v>78950.339999999967</v>
      </c>
      <c r="CO42" s="131">
        <v>0</v>
      </c>
      <c r="CP42" s="131">
        <v>0</v>
      </c>
      <c r="CQ42" s="131">
        <v>0</v>
      </c>
      <c r="CR42" s="131">
        <v>0</v>
      </c>
      <c r="CS42" s="112">
        <v>0</v>
      </c>
      <c r="CT42" s="112">
        <v>-122584.30426463764</v>
      </c>
      <c r="CU42" s="132">
        <v>0</v>
      </c>
      <c r="CV42" s="112">
        <v>-122584.30426463764</v>
      </c>
      <c r="CW42" s="112">
        <v>0</v>
      </c>
      <c r="CX42" s="133">
        <v>-122584.30426463764</v>
      </c>
      <c r="CY42" s="112">
        <v>0</v>
      </c>
      <c r="CZ42" s="112">
        <v>0</v>
      </c>
      <c r="DA42" s="131">
        <v>0</v>
      </c>
      <c r="DB42" s="117">
        <v>0</v>
      </c>
      <c r="DC42" s="112">
        <v>0</v>
      </c>
      <c r="DD42" s="134">
        <v>0</v>
      </c>
      <c r="DE42" s="112">
        <v>0</v>
      </c>
      <c r="DF42" s="112">
        <v>0</v>
      </c>
      <c r="DG42" s="112">
        <v>0</v>
      </c>
      <c r="DH42" s="112">
        <v>0</v>
      </c>
      <c r="DI42" s="135">
        <v>0</v>
      </c>
      <c r="DJ42" s="135">
        <v>0</v>
      </c>
      <c r="DK42" s="135">
        <v>0</v>
      </c>
      <c r="DL42" s="135">
        <v>0</v>
      </c>
      <c r="DM42" s="135">
        <v>0</v>
      </c>
      <c r="DN42" s="135">
        <v>0</v>
      </c>
      <c r="DO42" s="112">
        <v>0</v>
      </c>
      <c r="DP42" s="112">
        <v>0</v>
      </c>
      <c r="DQ42" s="112">
        <v>0</v>
      </c>
      <c r="DR42" s="112">
        <v>0</v>
      </c>
      <c r="DS42" s="136">
        <v>0</v>
      </c>
      <c r="DT42" s="115">
        <v>2.1100000000000001E-2</v>
      </c>
      <c r="DU42" s="132">
        <v>2.1499999999999998E-2</v>
      </c>
      <c r="DV42" s="124">
        <v>0</v>
      </c>
      <c r="DW42" s="137">
        <v>46213</v>
      </c>
    </row>
    <row r="43" spans="1:127" ht="15" hidden="1">
      <c r="A43" s="106" t="s">
        <v>290</v>
      </c>
      <c r="B43" s="107">
        <v>736</v>
      </c>
      <c r="C43" t="s">
        <v>349</v>
      </c>
      <c r="D43" t="b">
        <v>1</v>
      </c>
      <c r="E43" s="108" t="s">
        <v>291</v>
      </c>
      <c r="F43" s="109" t="s">
        <v>29</v>
      </c>
      <c r="G43" s="109" t="b">
        <v>1</v>
      </c>
      <c r="H43" s="110"/>
      <c r="I43" s="109" t="b">
        <v>1</v>
      </c>
      <c r="J43" s="109" t="s">
        <v>25</v>
      </c>
      <c r="K43" s="109" t="b">
        <v>1</v>
      </c>
      <c r="L43" s="109" t="b">
        <v>1</v>
      </c>
      <c r="M43" s="111">
        <v>6.2700000000000006E-2</v>
      </c>
      <c r="N43" s="112">
        <v>294772.96999999997</v>
      </c>
      <c r="O43" s="113">
        <v>16655.68</v>
      </c>
      <c r="P43" s="114">
        <v>17.698044751099925</v>
      </c>
      <c r="Q43" s="115">
        <v>2.6734273096409801E-4</v>
      </c>
      <c r="R43" s="112">
        <v>184563.97</v>
      </c>
      <c r="S43" s="116">
        <v>200</v>
      </c>
      <c r="T43" s="117">
        <v>3037.3001337570613</v>
      </c>
      <c r="U43" s="112">
        <v>1152.1499999999999</v>
      </c>
      <c r="V43" s="112">
        <v>3335.02</v>
      </c>
      <c r="W43" s="112">
        <v>2263.4899999999998</v>
      </c>
      <c r="X43" s="117">
        <v>2223.6800000000003</v>
      </c>
      <c r="Y43" s="118">
        <v>0</v>
      </c>
      <c r="Z43" s="112">
        <v>2223.6800000000003</v>
      </c>
      <c r="AA43" s="112">
        <v>6485.0053399999988</v>
      </c>
      <c r="AB43" s="112">
        <v>3253.4414129667425</v>
      </c>
      <c r="AC43" s="112">
        <v>0</v>
      </c>
      <c r="AD43" s="112">
        <v>40.31</v>
      </c>
      <c r="AE43" s="112">
        <v>0</v>
      </c>
      <c r="AF43" s="112">
        <v>40.26</v>
      </c>
      <c r="AG43" s="112">
        <v>0.05</v>
      </c>
      <c r="AH43" s="112">
        <v>2408.77</v>
      </c>
      <c r="AI43" s="112">
        <v>7278.8</v>
      </c>
      <c r="AJ43" s="112">
        <v>5231.6499999999996</v>
      </c>
      <c r="AK43" s="112">
        <v>0</v>
      </c>
      <c r="AL43" s="112">
        <v>4455.92</v>
      </c>
      <c r="AM43" s="112">
        <v>-216.14127920968122</v>
      </c>
      <c r="AN43" s="120">
        <v>0</v>
      </c>
      <c r="AO43" s="121">
        <v>-216.14127920968122</v>
      </c>
      <c r="AP43" s="121">
        <v>0</v>
      </c>
      <c r="AQ43" s="121">
        <v>-216.14127920968122</v>
      </c>
      <c r="AR43" s="112">
        <v>0</v>
      </c>
      <c r="AS43" s="112">
        <v>0</v>
      </c>
      <c r="AT43" s="123">
        <v>0</v>
      </c>
      <c r="AU43" s="117">
        <v>0</v>
      </c>
      <c r="AV43" s="119">
        <v>0</v>
      </c>
      <c r="AW43" s="120">
        <v>0</v>
      </c>
      <c r="AX43" s="112">
        <v>0</v>
      </c>
      <c r="AY43" s="112">
        <v>0</v>
      </c>
      <c r="AZ43" s="112">
        <v>0</v>
      </c>
      <c r="BA43" s="112">
        <v>0</v>
      </c>
      <c r="BB43" s="84">
        <v>0</v>
      </c>
      <c r="BC43" s="84">
        <v>0</v>
      </c>
      <c r="BD43" s="84">
        <v>0</v>
      </c>
      <c r="BE43" s="84">
        <v>0</v>
      </c>
      <c r="BF43" s="84">
        <v>0</v>
      </c>
      <c r="BG43" s="84">
        <v>0</v>
      </c>
      <c r="BH43" s="112">
        <v>0</v>
      </c>
      <c r="BI43" s="112">
        <v>0</v>
      </c>
      <c r="BJ43" s="112">
        <v>0</v>
      </c>
      <c r="BK43" s="112">
        <v>0</v>
      </c>
      <c r="BL43" s="112">
        <v>0</v>
      </c>
      <c r="BM43" s="115">
        <v>2.1999999999999999E-2</v>
      </c>
      <c r="BN43" s="115">
        <v>2.1899999999999999E-2</v>
      </c>
      <c r="BO43" s="124">
        <v>0</v>
      </c>
      <c r="BP43" s="80">
        <v>46213</v>
      </c>
      <c r="BQ43" s="125"/>
      <c r="BR43" s="125"/>
      <c r="BS43" s="125"/>
      <c r="BT43" s="125"/>
      <c r="BU43" s="126">
        <v>289599.84999999998</v>
      </c>
      <c r="BV43" s="127">
        <v>16655.678</v>
      </c>
      <c r="BW43" s="114">
        <v>17.387454896762531</v>
      </c>
      <c r="BX43" s="115">
        <v>2.67385988275851E-4</v>
      </c>
      <c r="BY43" s="128">
        <v>184563.97</v>
      </c>
      <c r="BZ43" s="129">
        <v>200</v>
      </c>
      <c r="CA43" s="117">
        <v>3037.7915832096032</v>
      </c>
      <c r="CB43" s="130">
        <v>1152.1499999999999</v>
      </c>
      <c r="CC43" s="130">
        <v>3335.02</v>
      </c>
      <c r="CD43" s="130">
        <v>2263.4899999999998</v>
      </c>
      <c r="CE43" s="117">
        <v>2223.6800000000003</v>
      </c>
      <c r="CF43" s="130">
        <v>0</v>
      </c>
      <c r="CG43" s="131">
        <v>2223.6800000000003</v>
      </c>
      <c r="CH43" s="112">
        <v>6371.1966999999995</v>
      </c>
      <c r="CI43" s="112">
        <v>3254.916495542861</v>
      </c>
      <c r="CJ43" s="131">
        <v>0</v>
      </c>
      <c r="CK43" s="131">
        <v>40.31</v>
      </c>
      <c r="CL43" s="131">
        <v>0</v>
      </c>
      <c r="CM43" s="131">
        <v>40.26</v>
      </c>
      <c r="CN43" s="112">
        <v>5.0000000000004263E-2</v>
      </c>
      <c r="CO43" s="131">
        <v>2408.77</v>
      </c>
      <c r="CP43" s="131">
        <v>7278.8</v>
      </c>
      <c r="CQ43" s="131">
        <v>5231.6499999999996</v>
      </c>
      <c r="CR43" s="131">
        <v>0</v>
      </c>
      <c r="CS43" s="112">
        <v>4455.92</v>
      </c>
      <c r="CT43" s="112">
        <v>-217.12491233325773</v>
      </c>
      <c r="CU43" s="132">
        <v>0</v>
      </c>
      <c r="CV43" s="112">
        <v>-217.12491233325773</v>
      </c>
      <c r="CW43" s="112">
        <v>0</v>
      </c>
      <c r="CX43" s="133">
        <v>-217.12491233325773</v>
      </c>
      <c r="CY43" s="112">
        <v>0</v>
      </c>
      <c r="CZ43" s="112">
        <v>0</v>
      </c>
      <c r="DA43" s="131">
        <v>0</v>
      </c>
      <c r="DB43" s="117">
        <v>0</v>
      </c>
      <c r="DC43" s="112">
        <v>0</v>
      </c>
      <c r="DD43" s="134">
        <v>0</v>
      </c>
      <c r="DE43" s="112">
        <v>0</v>
      </c>
      <c r="DF43" s="112">
        <v>0</v>
      </c>
      <c r="DG43" s="112">
        <v>0</v>
      </c>
      <c r="DH43" s="112">
        <v>0</v>
      </c>
      <c r="DI43" s="135">
        <v>0</v>
      </c>
      <c r="DJ43" s="135">
        <v>0</v>
      </c>
      <c r="DK43" s="135">
        <v>0</v>
      </c>
      <c r="DL43" s="135">
        <v>0</v>
      </c>
      <c r="DM43" s="135">
        <v>0</v>
      </c>
      <c r="DN43" s="135">
        <v>0</v>
      </c>
      <c r="DO43" s="112">
        <v>0</v>
      </c>
      <c r="DP43" s="112">
        <v>0</v>
      </c>
      <c r="DQ43" s="112">
        <v>0</v>
      </c>
      <c r="DR43" s="112">
        <v>0</v>
      </c>
      <c r="DS43" s="136">
        <v>0</v>
      </c>
      <c r="DT43" s="115">
        <v>2.1999999999999999E-2</v>
      </c>
      <c r="DU43" s="132">
        <v>2.1899999999999999E-2</v>
      </c>
      <c r="DV43" s="124">
        <v>0</v>
      </c>
      <c r="DW43" s="137">
        <v>46213</v>
      </c>
    </row>
    <row r="44" spans="1:127" ht="15" hidden="1">
      <c r="A44" s="106" t="s">
        <v>292</v>
      </c>
      <c r="B44" s="107">
        <v>736</v>
      </c>
      <c r="C44" t="s">
        <v>349</v>
      </c>
      <c r="D44" t="b">
        <v>1</v>
      </c>
      <c r="E44" s="108" t="s">
        <v>221</v>
      </c>
      <c r="F44" s="109" t="s">
        <v>29</v>
      </c>
      <c r="G44" s="109" t="b">
        <v>1</v>
      </c>
      <c r="H44" s="110"/>
      <c r="I44" s="109" t="b">
        <v>1</v>
      </c>
      <c r="J44" s="109" t="s">
        <v>25</v>
      </c>
      <c r="K44" s="109" t="b">
        <v>1</v>
      </c>
      <c r="L44" s="109" t="b">
        <v>1</v>
      </c>
      <c r="M44" s="111">
        <v>7.7799999999999994E-2</v>
      </c>
      <c r="N44" s="112">
        <v>1054682.28</v>
      </c>
      <c r="O44" s="113">
        <v>77919.83</v>
      </c>
      <c r="P44" s="114">
        <v>13.535479736031252</v>
      </c>
      <c r="Q44" s="115">
        <v>9.5653831840362264E-4</v>
      </c>
      <c r="R44" s="112">
        <v>874384.21</v>
      </c>
      <c r="S44" s="116">
        <v>200</v>
      </c>
      <c r="T44" s="117">
        <v>10867.301130477475</v>
      </c>
      <c r="U44" s="112">
        <v>5033.66</v>
      </c>
      <c r="V44" s="112">
        <v>17734.919999999998</v>
      </c>
      <c r="W44" s="112">
        <v>12366.369999999999</v>
      </c>
      <c r="X44" s="117">
        <v>10402.209999999999</v>
      </c>
      <c r="Y44" s="118">
        <v>0</v>
      </c>
      <c r="Z44" s="112">
        <v>10402.209999999999</v>
      </c>
      <c r="AA44" s="112">
        <v>22886.605476000001</v>
      </c>
      <c r="AB44" s="112">
        <v>11481.907285191201</v>
      </c>
      <c r="AC44" s="112">
        <v>0</v>
      </c>
      <c r="AD44" s="112">
        <v>270.43</v>
      </c>
      <c r="AE44" s="112">
        <v>0</v>
      </c>
      <c r="AF44" s="112">
        <v>270.43</v>
      </c>
      <c r="AG44" s="112">
        <v>0</v>
      </c>
      <c r="AH44" s="112">
        <v>16584.169999999998</v>
      </c>
      <c r="AI44" s="112">
        <v>63068.27</v>
      </c>
      <c r="AJ44" s="112">
        <v>46639.74</v>
      </c>
      <c r="AK44" s="112">
        <v>0</v>
      </c>
      <c r="AL44" s="112">
        <v>33012.699999999997</v>
      </c>
      <c r="AM44" s="112">
        <v>-614.60615471372512</v>
      </c>
      <c r="AN44" s="120">
        <v>0</v>
      </c>
      <c r="AO44" s="121">
        <v>-614.60615471372512</v>
      </c>
      <c r="AP44" s="121">
        <v>0</v>
      </c>
      <c r="AQ44" s="121">
        <v>-614.60615471372512</v>
      </c>
      <c r="AR44" s="112">
        <v>0</v>
      </c>
      <c r="AS44" s="112">
        <v>0</v>
      </c>
      <c r="AT44" s="123">
        <v>0</v>
      </c>
      <c r="AU44" s="117">
        <v>0</v>
      </c>
      <c r="AV44" s="119">
        <v>0</v>
      </c>
      <c r="AW44" s="120">
        <v>0</v>
      </c>
      <c r="AX44" s="112">
        <v>0</v>
      </c>
      <c r="AY44" s="112">
        <v>0</v>
      </c>
      <c r="AZ44" s="112">
        <v>0</v>
      </c>
      <c r="BA44" s="112">
        <v>0</v>
      </c>
      <c r="BB44" s="84">
        <v>0</v>
      </c>
      <c r="BC44" s="84">
        <v>0</v>
      </c>
      <c r="BD44" s="84">
        <v>0</v>
      </c>
      <c r="BE44" s="84">
        <v>0</v>
      </c>
      <c r="BF44" s="84">
        <v>0</v>
      </c>
      <c r="BG44" s="84">
        <v>0</v>
      </c>
      <c r="BH44" s="112">
        <v>0</v>
      </c>
      <c r="BI44" s="112">
        <v>0</v>
      </c>
      <c r="BJ44" s="112">
        <v>0</v>
      </c>
      <c r="BK44" s="112">
        <v>0</v>
      </c>
      <c r="BL44" s="112">
        <v>0</v>
      </c>
      <c r="BM44" s="115">
        <v>2.1700000000000001E-2</v>
      </c>
      <c r="BN44" s="115">
        <v>2.1700000000000001E-2</v>
      </c>
      <c r="BO44" s="124">
        <v>0</v>
      </c>
      <c r="BP44" s="80">
        <v>46213</v>
      </c>
      <c r="BQ44" s="125"/>
      <c r="BR44" s="125"/>
      <c r="BS44" s="125"/>
      <c r="BT44" s="125"/>
      <c r="BU44" s="126">
        <v>1036177.3</v>
      </c>
      <c r="BV44" s="127">
        <v>77919.826000000001</v>
      </c>
      <c r="BW44" s="114">
        <v>13.297992990898106</v>
      </c>
      <c r="BX44" s="115">
        <v>9.5669694369490514E-4</v>
      </c>
      <c r="BY44" s="128">
        <v>874384.21</v>
      </c>
      <c r="BZ44" s="129">
        <v>200</v>
      </c>
      <c r="CA44" s="117">
        <v>10869.103283903125</v>
      </c>
      <c r="CB44" s="130">
        <v>5033.66</v>
      </c>
      <c r="CC44" s="130">
        <v>17734.919999999998</v>
      </c>
      <c r="CD44" s="130">
        <v>12366.369999999999</v>
      </c>
      <c r="CE44" s="117">
        <v>10402.209999999999</v>
      </c>
      <c r="CF44" s="130">
        <v>0</v>
      </c>
      <c r="CG44" s="131">
        <v>10402.209999999999</v>
      </c>
      <c r="CH44" s="112">
        <v>22485.047410000003</v>
      </c>
      <c r="CI44" s="112">
        <v>11487.159346041271</v>
      </c>
      <c r="CJ44" s="131">
        <v>0</v>
      </c>
      <c r="CK44" s="131">
        <v>270.43</v>
      </c>
      <c r="CL44" s="131">
        <v>0</v>
      </c>
      <c r="CM44" s="131">
        <v>270.43</v>
      </c>
      <c r="CN44" s="112">
        <v>0</v>
      </c>
      <c r="CO44" s="131">
        <v>16584.169999999998</v>
      </c>
      <c r="CP44" s="131">
        <v>63068.27</v>
      </c>
      <c r="CQ44" s="131">
        <v>46639.74</v>
      </c>
      <c r="CR44" s="131">
        <v>0</v>
      </c>
      <c r="CS44" s="112">
        <v>33012.700000000004</v>
      </c>
      <c r="CT44" s="112">
        <v>-618.05606213814644</v>
      </c>
      <c r="CU44" s="132">
        <v>0</v>
      </c>
      <c r="CV44" s="112">
        <v>-618.05606213814644</v>
      </c>
      <c r="CW44" s="112">
        <v>0</v>
      </c>
      <c r="CX44" s="133">
        <v>-618.05606213814644</v>
      </c>
      <c r="CY44" s="112">
        <v>0</v>
      </c>
      <c r="CZ44" s="112">
        <v>0</v>
      </c>
      <c r="DA44" s="131">
        <v>0</v>
      </c>
      <c r="DB44" s="117">
        <v>0</v>
      </c>
      <c r="DC44" s="112">
        <v>0</v>
      </c>
      <c r="DD44" s="134">
        <v>0</v>
      </c>
      <c r="DE44" s="112">
        <v>0</v>
      </c>
      <c r="DF44" s="112">
        <v>0</v>
      </c>
      <c r="DG44" s="112">
        <v>0</v>
      </c>
      <c r="DH44" s="112">
        <v>0</v>
      </c>
      <c r="DI44" s="135">
        <v>0</v>
      </c>
      <c r="DJ44" s="135">
        <v>0</v>
      </c>
      <c r="DK44" s="135">
        <v>0</v>
      </c>
      <c r="DL44" s="135">
        <v>0</v>
      </c>
      <c r="DM44" s="135">
        <v>0</v>
      </c>
      <c r="DN44" s="135">
        <v>0</v>
      </c>
      <c r="DO44" s="112">
        <v>0</v>
      </c>
      <c r="DP44" s="112">
        <v>0</v>
      </c>
      <c r="DQ44" s="112">
        <v>0</v>
      </c>
      <c r="DR44" s="112">
        <v>0</v>
      </c>
      <c r="DS44" s="136">
        <v>0</v>
      </c>
      <c r="DT44" s="115">
        <v>2.1700000000000001E-2</v>
      </c>
      <c r="DU44" s="132">
        <v>2.1700000000000001E-2</v>
      </c>
      <c r="DV44" s="124">
        <v>0</v>
      </c>
      <c r="DW44" s="137">
        <v>46213</v>
      </c>
    </row>
    <row r="45" spans="1:127" ht="15">
      <c r="A45" s="106" t="s">
        <v>180</v>
      </c>
      <c r="B45" s="107">
        <v>3218</v>
      </c>
      <c r="C45" t="s">
        <v>350</v>
      </c>
      <c r="D45" t="b">
        <v>1</v>
      </c>
      <c r="E45" s="108" t="s">
        <v>29</v>
      </c>
      <c r="F45" s="109" t="s">
        <v>29</v>
      </c>
      <c r="G45" s="109" t="b">
        <v>1</v>
      </c>
      <c r="H45" s="110"/>
      <c r="I45" s="109" t="b">
        <v>1</v>
      </c>
      <c r="J45" s="109" t="s">
        <v>29</v>
      </c>
      <c r="K45" s="109" t="b">
        <v>1</v>
      </c>
      <c r="L45" s="109" t="b">
        <v>0</v>
      </c>
      <c r="M45" s="111">
        <v>0</v>
      </c>
      <c r="N45" s="112">
        <v>15596642.460000001</v>
      </c>
      <c r="O45" s="113">
        <v>549624.85</v>
      </c>
      <c r="P45" s="114">
        <v>28.376887362352704</v>
      </c>
      <c r="Q45" s="115">
        <v>0.12989212105283543</v>
      </c>
      <c r="R45" s="112">
        <v>15138993.25</v>
      </c>
      <c r="S45" s="116">
        <v>200</v>
      </c>
      <c r="T45" s="112">
        <v>944845.80379509903</v>
      </c>
      <c r="U45" s="112">
        <v>89886.959999999992</v>
      </c>
      <c r="V45" s="112">
        <v>374719.23</v>
      </c>
      <c r="W45" s="112">
        <v>265602.60000000003</v>
      </c>
      <c r="X45" s="112">
        <v>199003.58999999991</v>
      </c>
      <c r="Y45" s="118">
        <v>0</v>
      </c>
      <c r="Z45" s="112">
        <v>199003.58999999991</v>
      </c>
      <c r="AA45" s="112">
        <v>374319.41904000001</v>
      </c>
      <c r="AB45" s="112">
        <v>188955.31283775828</v>
      </c>
      <c r="AC45" s="112">
        <v>2110.9499999999998</v>
      </c>
      <c r="AD45" s="112">
        <v>2180259.8000000003</v>
      </c>
      <c r="AE45" s="112">
        <v>4145.3600000000006</v>
      </c>
      <c r="AF45" s="112">
        <v>2175145.2000000002</v>
      </c>
      <c r="AG45" s="112">
        <v>3080.19</v>
      </c>
      <c r="AH45" s="112">
        <v>0</v>
      </c>
      <c r="AI45" s="112">
        <v>0</v>
      </c>
      <c r="AJ45" s="112">
        <v>0</v>
      </c>
      <c r="AK45" s="112">
        <v>0</v>
      </c>
      <c r="AL45" s="112">
        <v>0</v>
      </c>
      <c r="AM45" s="112">
        <v>755890.49095734069</v>
      </c>
      <c r="AN45" s="120">
        <v>0</v>
      </c>
      <c r="AO45" s="121">
        <v>755890.49095734069</v>
      </c>
      <c r="AP45" s="121">
        <v>775229.64880483772</v>
      </c>
      <c r="AQ45" s="121">
        <v>1531120.1397621785</v>
      </c>
      <c r="AR45" s="112">
        <v>1528195.2945942036</v>
      </c>
      <c r="AS45" s="112">
        <v>1528195.2945942036</v>
      </c>
      <c r="AT45" s="123">
        <v>0</v>
      </c>
      <c r="AU45" s="112">
        <v>1528195.2945942036</v>
      </c>
      <c r="AV45" s="119">
        <v>0</v>
      </c>
      <c r="AW45" s="120">
        <v>0</v>
      </c>
      <c r="AX45" s="112">
        <v>24928.230854273661</v>
      </c>
      <c r="AY45" s="112">
        <v>2951.6689351173559</v>
      </c>
      <c r="AZ45" s="112">
        <v>1500315.3948048125</v>
      </c>
      <c r="BA45" s="112">
        <v>0</v>
      </c>
      <c r="BB45" s="84">
        <v>4.5400000000000003E-2</v>
      </c>
      <c r="BC45" s="84">
        <v>5.4000000000000003E-3</v>
      </c>
      <c r="BD45" s="84">
        <v>2.7296999999999998</v>
      </c>
      <c r="BE45" s="84">
        <v>0</v>
      </c>
      <c r="BF45" s="84">
        <v>2.7805</v>
      </c>
      <c r="BG45" s="84">
        <v>0</v>
      </c>
      <c r="BH45" s="112">
        <v>24952.96819</v>
      </c>
      <c r="BI45" s="112">
        <v>2967.9741899999999</v>
      </c>
      <c r="BJ45" s="112">
        <v>1500310.9530449999</v>
      </c>
      <c r="BK45" s="112">
        <v>0</v>
      </c>
      <c r="BL45" s="112">
        <v>1528231.895425</v>
      </c>
      <c r="BM45" s="115">
        <v>2.4E-2</v>
      </c>
      <c r="BN45" s="115">
        <v>2.5000000000000001E-2</v>
      </c>
      <c r="BO45" s="124">
        <v>9.7982325267344975E-2</v>
      </c>
      <c r="BP45" s="80">
        <v>46213</v>
      </c>
      <c r="BQ45" s="125"/>
      <c r="BR45" s="125"/>
      <c r="BS45" s="125"/>
      <c r="BT45" s="125"/>
      <c r="BU45" s="126">
        <v>15226738.050000001</v>
      </c>
      <c r="BV45" s="127">
        <v>546244.09699999995</v>
      </c>
      <c r="BW45" s="114">
        <v>27.875336564048951</v>
      </c>
      <c r="BX45" s="115">
        <v>0.12921779857319773</v>
      </c>
      <c r="BY45" s="128">
        <v>15138993.25</v>
      </c>
      <c r="BZ45" s="129">
        <v>200</v>
      </c>
      <c r="CA45" s="117">
        <v>939940.72748926817</v>
      </c>
      <c r="CB45" s="130">
        <v>89886.959999999992</v>
      </c>
      <c r="CC45" s="130">
        <v>374719.23</v>
      </c>
      <c r="CD45" s="130">
        <v>265602.60000000003</v>
      </c>
      <c r="CE45" s="117">
        <v>199003.58999999991</v>
      </c>
      <c r="CF45" s="130">
        <v>0</v>
      </c>
      <c r="CG45" s="131">
        <v>199003.58999999991</v>
      </c>
      <c r="CH45" s="112">
        <v>365441.7132</v>
      </c>
      <c r="CI45" s="112">
        <v>188037.0243572722</v>
      </c>
      <c r="CJ45" s="131">
        <v>2110.9499999999998</v>
      </c>
      <c r="CK45" s="131">
        <v>2180259.8000000003</v>
      </c>
      <c r="CL45" s="131">
        <v>4145.3600000000006</v>
      </c>
      <c r="CM45" s="131">
        <v>2175145.2000000002</v>
      </c>
      <c r="CN45" s="112">
        <v>3080.1900000004098</v>
      </c>
      <c r="CO45" s="131">
        <v>0</v>
      </c>
      <c r="CP45" s="131">
        <v>0</v>
      </c>
      <c r="CQ45" s="131">
        <v>0</v>
      </c>
      <c r="CR45" s="131">
        <v>0</v>
      </c>
      <c r="CS45" s="112">
        <v>0</v>
      </c>
      <c r="CT45" s="112">
        <v>751903.70313199598</v>
      </c>
      <c r="CU45" s="132">
        <v>0</v>
      </c>
      <c r="CV45" s="112">
        <v>751903.70313199598</v>
      </c>
      <c r="CW45" s="112">
        <v>771205.11848819058</v>
      </c>
      <c r="CX45" s="133">
        <v>1523108.8216201866</v>
      </c>
      <c r="CY45" s="112">
        <v>1520199.280192622</v>
      </c>
      <c r="CZ45" s="112">
        <v>1520199.280192622</v>
      </c>
      <c r="DA45" s="131">
        <v>0</v>
      </c>
      <c r="DB45" s="117">
        <v>1520199.280192622</v>
      </c>
      <c r="DC45" s="112">
        <v>0</v>
      </c>
      <c r="DD45" s="134">
        <v>0</v>
      </c>
      <c r="DE45" s="112">
        <v>24797.798249473861</v>
      </c>
      <c r="DF45" s="112">
        <v>2936.2248440398694</v>
      </c>
      <c r="DG45" s="112">
        <v>1492465.2570991083</v>
      </c>
      <c r="DH45" s="112">
        <v>0</v>
      </c>
      <c r="DI45" s="135">
        <v>4.5400000000000003E-2</v>
      </c>
      <c r="DJ45" s="135">
        <v>5.4000000000000003E-3</v>
      </c>
      <c r="DK45" s="135">
        <v>2.7322000000000002</v>
      </c>
      <c r="DL45" s="135">
        <v>0</v>
      </c>
      <c r="DM45" s="135">
        <v>2.7830000000000004</v>
      </c>
      <c r="DN45" s="135">
        <v>0</v>
      </c>
      <c r="DO45" s="112">
        <v>24799.4820038</v>
      </c>
      <c r="DP45" s="112">
        <v>2949.7181237999998</v>
      </c>
      <c r="DQ45" s="112">
        <v>1492448.1218234</v>
      </c>
      <c r="DR45" s="112">
        <v>0</v>
      </c>
      <c r="DS45" s="136">
        <v>1520197.321951</v>
      </c>
      <c r="DT45" s="115">
        <v>2.4E-2</v>
      </c>
      <c r="DU45" s="132">
        <v>2.5000000000000001E-2</v>
      </c>
      <c r="DV45" s="124">
        <v>9.9837488186947695E-2</v>
      </c>
      <c r="DW45" s="137">
        <v>46213</v>
      </c>
    </row>
    <row r="46" spans="1:127" ht="15">
      <c r="A46" s="106" t="s">
        <v>182</v>
      </c>
      <c r="B46" s="107">
        <v>3218</v>
      </c>
      <c r="C46" t="s">
        <v>350</v>
      </c>
      <c r="D46" t="b">
        <v>1</v>
      </c>
      <c r="E46" s="108" t="s">
        <v>183</v>
      </c>
      <c r="F46" s="109" t="s">
        <v>29</v>
      </c>
      <c r="G46" s="109" t="b">
        <v>1</v>
      </c>
      <c r="H46" s="110"/>
      <c r="I46" s="109" t="b">
        <v>1</v>
      </c>
      <c r="J46" s="109" t="s">
        <v>29</v>
      </c>
      <c r="K46" s="109" t="b">
        <v>1</v>
      </c>
      <c r="L46" s="109" t="b">
        <v>0</v>
      </c>
      <c r="M46" s="111">
        <v>0</v>
      </c>
      <c r="N46" s="112">
        <v>13118.97</v>
      </c>
      <c r="O46" s="113">
        <v>887.78</v>
      </c>
      <c r="P46" s="114">
        <v>14.777275901687355</v>
      </c>
      <c r="Q46" s="115">
        <v>1.0925754332695759E-4</v>
      </c>
      <c r="R46" s="112">
        <v>16622.900000000001</v>
      </c>
      <c r="S46" s="116">
        <v>200</v>
      </c>
      <c r="T46" s="112">
        <v>794.74821497022322</v>
      </c>
      <c r="U46" s="112">
        <v>72.050000000000011</v>
      </c>
      <c r="V46" s="112">
        <v>399.2</v>
      </c>
      <c r="W46" s="112">
        <v>271.53999999999996</v>
      </c>
      <c r="X46" s="112">
        <v>199.71000000000004</v>
      </c>
      <c r="Y46" s="118">
        <v>0</v>
      </c>
      <c r="Z46" s="112">
        <v>199.71000000000004</v>
      </c>
      <c r="AA46" s="112">
        <v>287.30544299999997</v>
      </c>
      <c r="AB46" s="112">
        <v>145.03092038688615</v>
      </c>
      <c r="AC46" s="112">
        <v>0</v>
      </c>
      <c r="AD46" s="112">
        <v>2925.8199999999997</v>
      </c>
      <c r="AE46" s="112">
        <v>31.47</v>
      </c>
      <c r="AF46" s="112">
        <v>2873.36</v>
      </c>
      <c r="AG46" s="112">
        <v>20.99</v>
      </c>
      <c r="AH46" s="112">
        <v>0</v>
      </c>
      <c r="AI46" s="112">
        <v>0</v>
      </c>
      <c r="AJ46" s="112">
        <v>0</v>
      </c>
      <c r="AK46" s="112">
        <v>0</v>
      </c>
      <c r="AL46" s="112">
        <v>0</v>
      </c>
      <c r="AM46" s="112">
        <v>649.71729458333709</v>
      </c>
      <c r="AN46" s="120">
        <v>0</v>
      </c>
      <c r="AO46" s="121">
        <v>649.71729458333709</v>
      </c>
      <c r="AP46" s="121">
        <v>652.07717185697425</v>
      </c>
      <c r="AQ46" s="121">
        <v>1301.7944664403112</v>
      </c>
      <c r="AR46" s="112">
        <v>1299.3076940728233</v>
      </c>
      <c r="AS46" s="112">
        <v>1299.3076940728233</v>
      </c>
      <c r="AT46" s="123">
        <v>0</v>
      </c>
      <c r="AU46" s="112">
        <v>1299.3076940728233</v>
      </c>
      <c r="AV46" s="119">
        <v>0</v>
      </c>
      <c r="AW46" s="120">
        <v>0</v>
      </c>
      <c r="AX46" s="112">
        <v>21.194570002377869</v>
      </c>
      <c r="AY46" s="112">
        <v>2.5095785671634956</v>
      </c>
      <c r="AZ46" s="112">
        <v>1275.603545503282</v>
      </c>
      <c r="BA46" s="112">
        <v>0</v>
      </c>
      <c r="BB46" s="84">
        <v>2.3900000000000001E-2</v>
      </c>
      <c r="BC46" s="84">
        <v>2.8E-3</v>
      </c>
      <c r="BD46" s="84">
        <v>1.4368000000000001</v>
      </c>
      <c r="BE46" s="84">
        <v>0</v>
      </c>
      <c r="BF46" s="84">
        <v>1.4635</v>
      </c>
      <c r="BG46" s="84">
        <v>0</v>
      </c>
      <c r="BH46" s="112">
        <v>21.217942000000001</v>
      </c>
      <c r="BI46" s="112">
        <v>2.4857839999999998</v>
      </c>
      <c r="BJ46" s="112">
        <v>1275.562304</v>
      </c>
      <c r="BK46" s="112">
        <v>0</v>
      </c>
      <c r="BL46" s="112">
        <v>1299.26603</v>
      </c>
      <c r="BM46" s="115">
        <v>2.1899999999999999E-2</v>
      </c>
      <c r="BN46" s="115">
        <v>2.5000000000000001E-2</v>
      </c>
      <c r="BO46" s="124">
        <v>9.9040373906855744E-2</v>
      </c>
      <c r="BP46" s="80">
        <v>46213</v>
      </c>
      <c r="BQ46" s="125"/>
      <c r="BR46" s="125"/>
      <c r="BS46" s="125"/>
      <c r="BT46" s="125"/>
      <c r="BU46" s="126">
        <v>12885.87</v>
      </c>
      <c r="BV46" s="127">
        <v>887.78200000000004</v>
      </c>
      <c r="BW46" s="114">
        <v>14.514678152969987</v>
      </c>
      <c r="BX46" s="115">
        <v>1.0935262356473069E-4</v>
      </c>
      <c r="BY46" s="128">
        <v>16622.900000000001</v>
      </c>
      <c r="BZ46" s="129">
        <v>200</v>
      </c>
      <c r="CA46" s="117">
        <v>795.4398363168882</v>
      </c>
      <c r="CB46" s="130">
        <v>72.050000000000011</v>
      </c>
      <c r="CC46" s="130">
        <v>399.2</v>
      </c>
      <c r="CD46" s="130">
        <v>271.53999999999996</v>
      </c>
      <c r="CE46" s="117">
        <v>199.71000000000004</v>
      </c>
      <c r="CF46" s="130">
        <v>0</v>
      </c>
      <c r="CG46" s="131">
        <v>199.71000000000004</v>
      </c>
      <c r="CH46" s="112">
        <v>282.20055300000001</v>
      </c>
      <c r="CI46" s="112">
        <v>145.2055152473948</v>
      </c>
      <c r="CJ46" s="131">
        <v>0</v>
      </c>
      <c r="CK46" s="131">
        <v>2925.8199999999997</v>
      </c>
      <c r="CL46" s="131">
        <v>31.47</v>
      </c>
      <c r="CM46" s="131">
        <v>2873.36</v>
      </c>
      <c r="CN46" s="112">
        <v>20.989999999999782</v>
      </c>
      <c r="CO46" s="131">
        <v>0</v>
      </c>
      <c r="CP46" s="131">
        <v>0</v>
      </c>
      <c r="CQ46" s="131">
        <v>0</v>
      </c>
      <c r="CR46" s="131">
        <v>0</v>
      </c>
      <c r="CS46" s="112">
        <v>0</v>
      </c>
      <c r="CT46" s="112">
        <v>650.23432106949338</v>
      </c>
      <c r="CU46" s="132">
        <v>0</v>
      </c>
      <c r="CV46" s="112">
        <v>650.23432106949338</v>
      </c>
      <c r="CW46" s="112">
        <v>652.64463521610389</v>
      </c>
      <c r="CX46" s="133">
        <v>1302.8789562855973</v>
      </c>
      <c r="CY46" s="112">
        <v>1300.3901122551472</v>
      </c>
      <c r="CZ46" s="112">
        <v>1300.3901122551472</v>
      </c>
      <c r="DA46" s="131">
        <v>0</v>
      </c>
      <c r="DB46" s="117">
        <v>1300.3901122551472</v>
      </c>
      <c r="DC46" s="112">
        <v>0</v>
      </c>
      <c r="DD46" s="134">
        <v>0</v>
      </c>
      <c r="DE46" s="112">
        <v>21.212226626780051</v>
      </c>
      <c r="DF46" s="112">
        <v>2.5116692293549532</v>
      </c>
      <c r="DG46" s="112">
        <v>1276.6662163990122</v>
      </c>
      <c r="DH46" s="112">
        <v>0</v>
      </c>
      <c r="DI46" s="135">
        <v>2.3900000000000001E-2</v>
      </c>
      <c r="DJ46" s="135">
        <v>2.8E-3</v>
      </c>
      <c r="DK46" s="135">
        <v>1.4379999999999999</v>
      </c>
      <c r="DL46" s="135">
        <v>0</v>
      </c>
      <c r="DM46" s="135">
        <v>1.4646999999999999</v>
      </c>
      <c r="DN46" s="135">
        <v>0</v>
      </c>
      <c r="DO46" s="112">
        <v>21.217989800000002</v>
      </c>
      <c r="DP46" s="112">
        <v>2.4857895999999999</v>
      </c>
      <c r="DQ46" s="112">
        <v>1276.6305159999999</v>
      </c>
      <c r="DR46" s="112">
        <v>0</v>
      </c>
      <c r="DS46" s="136">
        <v>1300.3342954</v>
      </c>
      <c r="DT46" s="115">
        <v>2.1899999999999999E-2</v>
      </c>
      <c r="DU46" s="132">
        <v>2.5000000000000001E-2</v>
      </c>
      <c r="DV46" s="124">
        <v>0.1009159732524965</v>
      </c>
      <c r="DW46" s="137">
        <v>46213</v>
      </c>
    </row>
    <row r="47" spans="1:127" ht="15">
      <c r="A47" s="106" t="s">
        <v>184</v>
      </c>
      <c r="B47" s="107">
        <v>3218</v>
      </c>
      <c r="C47" t="s">
        <v>350</v>
      </c>
      <c r="D47" t="b">
        <v>1</v>
      </c>
      <c r="E47" s="108" t="s">
        <v>185</v>
      </c>
      <c r="F47" s="109" t="s">
        <v>29</v>
      </c>
      <c r="G47" s="109" t="b">
        <v>1</v>
      </c>
      <c r="H47" s="110"/>
      <c r="I47" s="109" t="b">
        <v>1</v>
      </c>
      <c r="J47" s="109" t="s">
        <v>29</v>
      </c>
      <c r="K47" s="109" t="b">
        <v>1</v>
      </c>
      <c r="L47" s="109" t="b">
        <v>0</v>
      </c>
      <c r="M47" s="111">
        <v>0</v>
      </c>
      <c r="N47" s="112">
        <v>322801.65999999997</v>
      </c>
      <c r="O47" s="113">
        <v>23005.59</v>
      </c>
      <c r="P47" s="114">
        <v>14.031444531524729</v>
      </c>
      <c r="Q47" s="115">
        <v>2.6883601649720849E-3</v>
      </c>
      <c r="R47" s="112">
        <v>286170.36</v>
      </c>
      <c r="S47" s="116">
        <v>200</v>
      </c>
      <c r="T47" s="112">
        <v>19555.34947289497</v>
      </c>
      <c r="U47" s="112">
        <v>995.59</v>
      </c>
      <c r="V47" s="112">
        <v>3219.86</v>
      </c>
      <c r="W47" s="112">
        <v>2172.6</v>
      </c>
      <c r="X47" s="112">
        <v>2042.85</v>
      </c>
      <c r="Y47" s="118">
        <v>0</v>
      </c>
      <c r="Z47" s="112">
        <v>2042.85</v>
      </c>
      <c r="AA47" s="112">
        <v>4196.4215799999993</v>
      </c>
      <c r="AB47" s="112">
        <v>2118.3409465681129</v>
      </c>
      <c r="AC47" s="112">
        <v>0</v>
      </c>
      <c r="AD47" s="112">
        <v>40557.75</v>
      </c>
      <c r="AE47" s="112">
        <v>0</v>
      </c>
      <c r="AF47" s="112">
        <v>40557.75</v>
      </c>
      <c r="AG47" s="112">
        <v>0</v>
      </c>
      <c r="AH47" s="112">
        <v>0</v>
      </c>
      <c r="AI47" s="112">
        <v>0</v>
      </c>
      <c r="AJ47" s="112">
        <v>0</v>
      </c>
      <c r="AK47" s="112">
        <v>0</v>
      </c>
      <c r="AL47" s="112">
        <v>0</v>
      </c>
      <c r="AM47" s="112">
        <v>17437.008526326856</v>
      </c>
      <c r="AN47" s="120">
        <v>0</v>
      </c>
      <c r="AO47" s="121">
        <v>17437.008526326856</v>
      </c>
      <c r="AP47" s="121">
        <v>16044.826196228558</v>
      </c>
      <c r="AQ47" s="121">
        <v>33481.834722555417</v>
      </c>
      <c r="AR47" s="112">
        <v>33417.875546550837</v>
      </c>
      <c r="AS47" s="112">
        <v>33417.875546550837</v>
      </c>
      <c r="AT47" s="123">
        <v>0</v>
      </c>
      <c r="AU47" s="112">
        <v>33417.875546550837</v>
      </c>
      <c r="AV47" s="119">
        <v>0</v>
      </c>
      <c r="AW47" s="120">
        <v>0</v>
      </c>
      <c r="AX47" s="112">
        <v>545.11914755307066</v>
      </c>
      <c r="AY47" s="112">
        <v>64.545745872463556</v>
      </c>
      <c r="AZ47" s="112">
        <v>32808.210653125301</v>
      </c>
      <c r="BA47" s="112">
        <v>0</v>
      </c>
      <c r="BB47" s="84">
        <v>2.3699999999999999E-2</v>
      </c>
      <c r="BC47" s="84">
        <v>2.8E-3</v>
      </c>
      <c r="BD47" s="84">
        <v>1.4260999999999999</v>
      </c>
      <c r="BE47" s="84">
        <v>0</v>
      </c>
      <c r="BF47" s="84">
        <v>1.4525999999999999</v>
      </c>
      <c r="BG47" s="84">
        <v>0</v>
      </c>
      <c r="BH47" s="112">
        <v>545.232483</v>
      </c>
      <c r="BI47" s="112">
        <v>64.415651999999994</v>
      </c>
      <c r="BJ47" s="112">
        <v>32808.271898999999</v>
      </c>
      <c r="BK47" s="112">
        <v>0</v>
      </c>
      <c r="BL47" s="112">
        <v>33417.920033999995</v>
      </c>
      <c r="BM47" s="115">
        <v>1.2999999999999999E-2</v>
      </c>
      <c r="BN47" s="115">
        <v>1.32E-2</v>
      </c>
      <c r="BO47" s="124">
        <v>0.10352448480763958</v>
      </c>
      <c r="BP47" s="80">
        <v>46213</v>
      </c>
      <c r="BQ47" s="125"/>
      <c r="BR47" s="125"/>
      <c r="BS47" s="125"/>
      <c r="BT47" s="125"/>
      <c r="BU47" s="126">
        <v>317110.90000000002</v>
      </c>
      <c r="BV47" s="127">
        <v>23005.584999999999</v>
      </c>
      <c r="BW47" s="114">
        <v>13.784083299772643</v>
      </c>
      <c r="BX47" s="115">
        <v>2.6910801425105916E-3</v>
      </c>
      <c r="BY47" s="128">
        <v>286170.36</v>
      </c>
      <c r="BZ47" s="129">
        <v>200</v>
      </c>
      <c r="CA47" s="117">
        <v>19575.1348097025</v>
      </c>
      <c r="CB47" s="130">
        <v>995.59</v>
      </c>
      <c r="CC47" s="130">
        <v>3219.86</v>
      </c>
      <c r="CD47" s="130">
        <v>2172.6</v>
      </c>
      <c r="CE47" s="117">
        <v>2042.85</v>
      </c>
      <c r="CF47" s="130">
        <v>0</v>
      </c>
      <c r="CG47" s="131">
        <v>2042.85</v>
      </c>
      <c r="CH47" s="112">
        <v>4122.4417000000003</v>
      </c>
      <c r="CI47" s="112">
        <v>2121.1909925840796</v>
      </c>
      <c r="CJ47" s="131">
        <v>0</v>
      </c>
      <c r="CK47" s="131">
        <v>40557.75</v>
      </c>
      <c r="CL47" s="131">
        <v>0</v>
      </c>
      <c r="CM47" s="131">
        <v>40557.75</v>
      </c>
      <c r="CN47" s="112">
        <v>0</v>
      </c>
      <c r="CO47" s="131">
        <v>0</v>
      </c>
      <c r="CP47" s="131">
        <v>0</v>
      </c>
      <c r="CQ47" s="131">
        <v>0</v>
      </c>
      <c r="CR47" s="131">
        <v>0</v>
      </c>
      <c r="CS47" s="112">
        <v>0</v>
      </c>
      <c r="CT47" s="112">
        <v>17453.943817118419</v>
      </c>
      <c r="CU47" s="132">
        <v>0</v>
      </c>
      <c r="CV47" s="112">
        <v>17453.943817118419</v>
      </c>
      <c r="CW47" s="112">
        <v>16061.059723057147</v>
      </c>
      <c r="CX47" s="133">
        <v>33515.003540175567</v>
      </c>
      <c r="CY47" s="112">
        <v>33450.981002940578</v>
      </c>
      <c r="CZ47" s="112">
        <v>33450.981002940578</v>
      </c>
      <c r="DA47" s="131">
        <v>0</v>
      </c>
      <c r="DB47" s="117">
        <v>33450.981002940578</v>
      </c>
      <c r="DC47" s="112">
        <v>0</v>
      </c>
      <c r="DD47" s="134">
        <v>0</v>
      </c>
      <c r="DE47" s="112">
        <v>545.65917045612423</v>
      </c>
      <c r="DF47" s="112">
        <v>64.609688188968605</v>
      </c>
      <c r="DG47" s="112">
        <v>32840.712144295489</v>
      </c>
      <c r="DH47" s="112">
        <v>0</v>
      </c>
      <c r="DI47" s="135">
        <v>2.3699999999999999E-2</v>
      </c>
      <c r="DJ47" s="135">
        <v>2.8E-3</v>
      </c>
      <c r="DK47" s="135">
        <v>1.4275</v>
      </c>
      <c r="DL47" s="135">
        <v>0</v>
      </c>
      <c r="DM47" s="135">
        <v>1.454</v>
      </c>
      <c r="DN47" s="135">
        <v>0</v>
      </c>
      <c r="DO47" s="112">
        <v>545.2323644999999</v>
      </c>
      <c r="DP47" s="112">
        <v>64.415638000000001</v>
      </c>
      <c r="DQ47" s="112">
        <v>32840.4725875</v>
      </c>
      <c r="DR47" s="112">
        <v>0</v>
      </c>
      <c r="DS47" s="136">
        <v>33450.120589999999</v>
      </c>
      <c r="DT47" s="115">
        <v>1.2999999999999999E-2</v>
      </c>
      <c r="DU47" s="132">
        <v>1.32E-2</v>
      </c>
      <c r="DV47" s="124">
        <v>0.10548669567315591</v>
      </c>
      <c r="DW47" s="137">
        <v>46213</v>
      </c>
    </row>
    <row r="48" spans="1:127" ht="15">
      <c r="A48" s="106" t="s">
        <v>186</v>
      </c>
      <c r="B48" s="107">
        <v>3218</v>
      </c>
      <c r="C48" t="s">
        <v>350</v>
      </c>
      <c r="D48" t="b">
        <v>1</v>
      </c>
      <c r="E48" s="108" t="s">
        <v>28</v>
      </c>
      <c r="F48" s="109" t="s">
        <v>29</v>
      </c>
      <c r="G48" s="109" t="b">
        <v>1</v>
      </c>
      <c r="H48" s="110"/>
      <c r="I48" s="109" t="b">
        <v>1</v>
      </c>
      <c r="J48" s="109" t="s">
        <v>29</v>
      </c>
      <c r="K48" s="109" t="b">
        <v>1</v>
      </c>
      <c r="L48" s="109" t="b">
        <v>0</v>
      </c>
      <c r="M48" s="111">
        <v>0</v>
      </c>
      <c r="N48" s="112">
        <v>20816216.129999999</v>
      </c>
      <c r="O48" s="113">
        <v>697274.29</v>
      </c>
      <c r="P48" s="114">
        <v>29.853698076262067</v>
      </c>
      <c r="Q48" s="115">
        <v>0.17336182914716539</v>
      </c>
      <c r="R48" s="112">
        <v>18826557.170000002</v>
      </c>
      <c r="S48" s="116">
        <v>200</v>
      </c>
      <c r="T48" s="112">
        <v>1261047.9795099667</v>
      </c>
      <c r="U48" s="112">
        <v>51867.589999999989</v>
      </c>
      <c r="V48" s="112">
        <v>178782.82</v>
      </c>
      <c r="W48" s="112">
        <v>123587.06000000001</v>
      </c>
      <c r="X48" s="112">
        <v>107063.34999999999</v>
      </c>
      <c r="Y48" s="118">
        <v>0</v>
      </c>
      <c r="Z48" s="112">
        <v>107063.34999999999</v>
      </c>
      <c r="AA48" s="112">
        <v>216488.64775199999</v>
      </c>
      <c r="AB48" s="112">
        <v>109282.81590817253</v>
      </c>
      <c r="AC48" s="112">
        <v>222.69</v>
      </c>
      <c r="AD48" s="112">
        <v>2856196.06</v>
      </c>
      <c r="AE48" s="112">
        <v>324.83999999999997</v>
      </c>
      <c r="AF48" s="112">
        <v>2855871.83</v>
      </c>
      <c r="AG48" s="112">
        <v>222.08</v>
      </c>
      <c r="AH48" s="112">
        <v>0</v>
      </c>
      <c r="AI48" s="112">
        <v>0</v>
      </c>
      <c r="AJ48" s="112">
        <v>0</v>
      </c>
      <c r="AK48" s="112">
        <v>0</v>
      </c>
      <c r="AL48" s="112">
        <v>0</v>
      </c>
      <c r="AM48" s="112">
        <v>1151765.163601794</v>
      </c>
      <c r="AN48" s="120">
        <v>0</v>
      </c>
      <c r="AO48" s="121">
        <v>1151765.163601794</v>
      </c>
      <c r="AP48" s="121">
        <v>1034668.0679057828</v>
      </c>
      <c r="AQ48" s="121">
        <v>2186433.231507577</v>
      </c>
      <c r="AR48" s="112">
        <v>2182256.5646960041</v>
      </c>
      <c r="AS48" s="112">
        <v>2182256.5646960041</v>
      </c>
      <c r="AT48" s="123">
        <v>0</v>
      </c>
      <c r="AU48" s="112">
        <v>2182256.5646960041</v>
      </c>
      <c r="AV48" s="119">
        <v>0</v>
      </c>
      <c r="AW48" s="120">
        <v>0</v>
      </c>
      <c r="AX48" s="112">
        <v>35597.41063228537</v>
      </c>
      <c r="AY48" s="112">
        <v>4214.9710401899474</v>
      </c>
      <c r="AZ48" s="112">
        <v>2142444.1830235287</v>
      </c>
      <c r="BA48" s="112">
        <v>0</v>
      </c>
      <c r="BB48" s="84">
        <v>5.11E-2</v>
      </c>
      <c r="BC48" s="84">
        <v>6.0000000000000001E-3</v>
      </c>
      <c r="BD48" s="84">
        <v>3.0726</v>
      </c>
      <c r="BE48" s="84">
        <v>0</v>
      </c>
      <c r="BF48" s="84">
        <v>3.1297000000000001</v>
      </c>
      <c r="BG48" s="84">
        <v>0</v>
      </c>
      <c r="BH48" s="112">
        <v>35630.716219000002</v>
      </c>
      <c r="BI48" s="112">
        <v>4183.6457399999999</v>
      </c>
      <c r="BJ48" s="112">
        <v>2142444.9834540002</v>
      </c>
      <c r="BK48" s="112">
        <v>0</v>
      </c>
      <c r="BL48" s="112">
        <v>2182259.3454130003</v>
      </c>
      <c r="BM48" s="115">
        <v>1.04E-2</v>
      </c>
      <c r="BN48" s="115">
        <v>1.04E-2</v>
      </c>
      <c r="BO48" s="124">
        <v>0.10483444978989101</v>
      </c>
      <c r="BP48" s="80">
        <v>46213</v>
      </c>
      <c r="BQ48" s="125"/>
      <c r="BR48" s="125"/>
      <c r="BS48" s="125"/>
      <c r="BT48" s="125"/>
      <c r="BU48" s="126">
        <v>20440726.890000001</v>
      </c>
      <c r="BV48" s="127">
        <v>696960.11100000003</v>
      </c>
      <c r="BW48" s="114">
        <v>29.328402827346313</v>
      </c>
      <c r="BX48" s="115">
        <v>0.17346497465763958</v>
      </c>
      <c r="BY48" s="128">
        <v>18826557.170000002</v>
      </c>
      <c r="BZ48" s="129">
        <v>200</v>
      </c>
      <c r="CA48" s="117">
        <v>1261798.2683031736</v>
      </c>
      <c r="CB48" s="130">
        <v>51867.589999999989</v>
      </c>
      <c r="CC48" s="130">
        <v>178782.82</v>
      </c>
      <c r="CD48" s="130">
        <v>123587.06000000001</v>
      </c>
      <c r="CE48" s="117">
        <v>107063.34999999999</v>
      </c>
      <c r="CF48" s="130">
        <v>0</v>
      </c>
      <c r="CG48" s="131">
        <v>107063.34999999999</v>
      </c>
      <c r="CH48" s="112">
        <v>212583.559656</v>
      </c>
      <c r="CI48" s="112">
        <v>109384.28357004237</v>
      </c>
      <c r="CJ48" s="131">
        <v>222.69</v>
      </c>
      <c r="CK48" s="131">
        <v>2856196.06</v>
      </c>
      <c r="CL48" s="131">
        <v>324.83999999999997</v>
      </c>
      <c r="CM48" s="131">
        <v>2855871.83</v>
      </c>
      <c r="CN48" s="112">
        <v>222.08000000007451</v>
      </c>
      <c r="CO48" s="131">
        <v>0</v>
      </c>
      <c r="CP48" s="131">
        <v>0</v>
      </c>
      <c r="CQ48" s="131">
        <v>0</v>
      </c>
      <c r="CR48" s="131">
        <v>0</v>
      </c>
      <c r="CS48" s="112">
        <v>0</v>
      </c>
      <c r="CT48" s="112">
        <v>1152413.9847331312</v>
      </c>
      <c r="CU48" s="132">
        <v>0</v>
      </c>
      <c r="CV48" s="112">
        <v>1152413.9847331312</v>
      </c>
      <c r="CW48" s="112">
        <v>1035283.6668906373</v>
      </c>
      <c r="CX48" s="133">
        <v>2187697.6516237687</v>
      </c>
      <c r="CY48" s="112">
        <v>2183518.5694347401</v>
      </c>
      <c r="CZ48" s="112">
        <v>2183518.5694347401</v>
      </c>
      <c r="DA48" s="131">
        <v>0</v>
      </c>
      <c r="DB48" s="117">
        <v>2183518.5694347401</v>
      </c>
      <c r="DC48" s="112">
        <v>0</v>
      </c>
      <c r="DD48" s="134">
        <v>0</v>
      </c>
      <c r="DE48" s="112">
        <v>35617.996708932566</v>
      </c>
      <c r="DF48" s="112">
        <v>4217.4085690820166</v>
      </c>
      <c r="DG48" s="112">
        <v>2143683.1641567256</v>
      </c>
      <c r="DH48" s="112">
        <v>0</v>
      </c>
      <c r="DI48" s="135">
        <v>5.11E-2</v>
      </c>
      <c r="DJ48" s="135">
        <v>6.1000000000000004E-3</v>
      </c>
      <c r="DK48" s="135">
        <v>3.0758000000000001</v>
      </c>
      <c r="DL48" s="135">
        <v>0</v>
      </c>
      <c r="DM48" s="135">
        <v>3.133</v>
      </c>
      <c r="DN48" s="135">
        <v>0</v>
      </c>
      <c r="DO48" s="112">
        <v>35614.661672100003</v>
      </c>
      <c r="DP48" s="112">
        <v>4251.4566771000009</v>
      </c>
      <c r="DQ48" s="112">
        <v>2143709.9094138001</v>
      </c>
      <c r="DR48" s="112">
        <v>0</v>
      </c>
      <c r="DS48" s="136">
        <v>2183576.0277630002</v>
      </c>
      <c r="DT48" s="115">
        <v>1.04E-2</v>
      </c>
      <c r="DU48" s="132">
        <v>1.04E-2</v>
      </c>
      <c r="DV48" s="124">
        <v>0.10682196289716878</v>
      </c>
      <c r="DW48" s="137">
        <v>46213</v>
      </c>
    </row>
    <row r="49" spans="1:127" ht="15">
      <c r="A49" s="106" t="s">
        <v>187</v>
      </c>
      <c r="B49" s="106">
        <v>3218</v>
      </c>
      <c r="C49" t="s">
        <v>350</v>
      </c>
      <c r="D49" s="147" t="b">
        <v>1</v>
      </c>
      <c r="E49" s="108" t="s">
        <v>30</v>
      </c>
      <c r="F49" s="148" t="s">
        <v>29</v>
      </c>
      <c r="G49" s="148" t="b">
        <v>1</v>
      </c>
      <c r="H49" s="110"/>
      <c r="I49" s="148" t="b">
        <v>1</v>
      </c>
      <c r="J49" s="148" t="s">
        <v>25</v>
      </c>
      <c r="K49" s="148" t="b">
        <v>1</v>
      </c>
      <c r="L49" s="148" t="b">
        <v>1</v>
      </c>
      <c r="M49" s="111">
        <v>4.3999999999999997E-2</v>
      </c>
      <c r="N49" s="139">
        <v>41468.51</v>
      </c>
      <c r="O49" s="140">
        <v>3309.88</v>
      </c>
      <c r="P49" s="135">
        <v>12.528704968155946</v>
      </c>
      <c r="Q49" s="141">
        <v>3.453584792121161E-4</v>
      </c>
      <c r="R49" s="139">
        <v>37204.69</v>
      </c>
      <c r="S49" s="142">
        <v>200</v>
      </c>
      <c r="T49" s="139">
        <v>2512.1655358595112</v>
      </c>
      <c r="U49" s="139">
        <v>108.95</v>
      </c>
      <c r="V49" s="139">
        <v>355.43999999999988</v>
      </c>
      <c r="W49" s="139">
        <v>241.75000000000003</v>
      </c>
      <c r="X49" s="139">
        <v>222.63999999999984</v>
      </c>
      <c r="Y49" s="118">
        <v>0</v>
      </c>
      <c r="Z49" s="139">
        <v>222.63999999999984</v>
      </c>
      <c r="AA49" s="139">
        <v>452.00675900000005</v>
      </c>
      <c r="AB49" s="139">
        <v>228.17164754815821</v>
      </c>
      <c r="AC49" s="139">
        <v>0</v>
      </c>
      <c r="AD49" s="139">
        <v>5399.01</v>
      </c>
      <c r="AE49" s="139">
        <v>0</v>
      </c>
      <c r="AF49" s="139">
        <v>5399.01</v>
      </c>
      <c r="AG49" s="139">
        <v>0</v>
      </c>
      <c r="AH49" s="139">
        <v>436.89</v>
      </c>
      <c r="AI49" s="139">
        <v>1541.82</v>
      </c>
      <c r="AJ49" s="139">
        <v>1104.93</v>
      </c>
      <c r="AK49" s="139">
        <v>0</v>
      </c>
      <c r="AL49" s="139">
        <v>873.78</v>
      </c>
      <c r="AM49" s="139">
        <v>2283.9938883113532</v>
      </c>
      <c r="AN49" s="120">
        <v>0</v>
      </c>
      <c r="AO49" s="149">
        <v>2283.9938883113532</v>
      </c>
      <c r="AP49" s="149">
        <v>2061.1883952720877</v>
      </c>
      <c r="AQ49" s="149">
        <v>4345.1822835834409</v>
      </c>
      <c r="AR49" s="139">
        <v>4336.8818340784901</v>
      </c>
      <c r="AS49" s="139">
        <v>4336.8818340784901</v>
      </c>
      <c r="AT49" s="123">
        <v>0</v>
      </c>
      <c r="AU49" s="139">
        <v>4336.8818340784901</v>
      </c>
      <c r="AV49" s="145">
        <v>0</v>
      </c>
      <c r="AW49" s="150">
        <v>0</v>
      </c>
      <c r="AX49" s="139">
        <v>70.744093984612135</v>
      </c>
      <c r="AY49" s="139">
        <v>8.376572961719166</v>
      </c>
      <c r="AZ49" s="139">
        <v>4257.7611671321592</v>
      </c>
      <c r="BA49" s="139">
        <v>0</v>
      </c>
      <c r="BB49" s="151">
        <v>2.1399999999999999E-2</v>
      </c>
      <c r="BC49" s="151">
        <v>2.5000000000000001E-3</v>
      </c>
      <c r="BD49" s="151">
        <v>1.2864</v>
      </c>
      <c r="BE49" s="151">
        <v>0</v>
      </c>
      <c r="BF49" s="151">
        <v>1.3103</v>
      </c>
      <c r="BG49" s="151">
        <v>0</v>
      </c>
      <c r="BH49" s="139">
        <v>70.831431999999992</v>
      </c>
      <c r="BI49" s="139">
        <v>8.2747000000000011</v>
      </c>
      <c r="BJ49" s="139">
        <v>4257.8296319999999</v>
      </c>
      <c r="BK49" s="139">
        <v>0</v>
      </c>
      <c r="BL49" s="139">
        <v>4336.9357639999998</v>
      </c>
      <c r="BM49" s="146">
        <v>1.09E-2</v>
      </c>
      <c r="BN49" s="141">
        <v>1.09E-2</v>
      </c>
      <c r="BO49" s="124">
        <v>0.10458253344715038</v>
      </c>
      <c r="BP49" s="80">
        <v>46213</v>
      </c>
      <c r="BQ49" s="125"/>
      <c r="BR49" s="125"/>
      <c r="BS49" s="125"/>
      <c r="BT49" s="125"/>
      <c r="BU49" s="126">
        <v>40738.519999999997</v>
      </c>
      <c r="BV49" s="127">
        <v>3309.877</v>
      </c>
      <c r="BW49" s="114">
        <v>12.308167342774368</v>
      </c>
      <c r="BX49" s="115">
        <v>3.4571697853107722E-4</v>
      </c>
      <c r="BY49" s="128">
        <v>37204.69</v>
      </c>
      <c r="BZ49" s="129">
        <v>200</v>
      </c>
      <c r="CA49" s="117">
        <v>2514.7732889275057</v>
      </c>
      <c r="CB49" s="130">
        <v>108.95</v>
      </c>
      <c r="CC49" s="130">
        <v>355.43999999999988</v>
      </c>
      <c r="CD49" s="130">
        <v>241.75000000000003</v>
      </c>
      <c r="CE49" s="117">
        <v>222.63999999999984</v>
      </c>
      <c r="CF49" s="130">
        <v>0</v>
      </c>
      <c r="CG49" s="131">
        <v>222.63999999999984</v>
      </c>
      <c r="CH49" s="112">
        <v>444.04986799999995</v>
      </c>
      <c r="CI49" s="112">
        <v>228.48463333265559</v>
      </c>
      <c r="CJ49" s="131">
        <v>0</v>
      </c>
      <c r="CK49" s="131">
        <v>5399.01</v>
      </c>
      <c r="CL49" s="131">
        <v>0</v>
      </c>
      <c r="CM49" s="131">
        <v>5399.01</v>
      </c>
      <c r="CN49" s="112">
        <v>0</v>
      </c>
      <c r="CO49" s="131">
        <v>436.89</v>
      </c>
      <c r="CP49" s="131">
        <v>1541.82</v>
      </c>
      <c r="CQ49" s="131">
        <v>1104.93</v>
      </c>
      <c r="CR49" s="131">
        <v>0</v>
      </c>
      <c r="CS49" s="112">
        <v>873.78</v>
      </c>
      <c r="CT49" s="112">
        <v>2286.2886555948503</v>
      </c>
      <c r="CU49" s="132">
        <v>0</v>
      </c>
      <c r="CV49" s="112">
        <v>2286.2886555948503</v>
      </c>
      <c r="CW49" s="112">
        <v>2063.3280115850889</v>
      </c>
      <c r="CX49" s="133">
        <v>4349.6166671799392</v>
      </c>
      <c r="CY49" s="112">
        <v>4341.3077468273386</v>
      </c>
      <c r="CZ49" s="112">
        <v>4341.3077468273386</v>
      </c>
      <c r="DA49" s="131">
        <v>0</v>
      </c>
      <c r="DB49" s="117">
        <v>4341.3077468273386</v>
      </c>
      <c r="DC49" s="112">
        <v>0</v>
      </c>
      <c r="DD49" s="134">
        <v>0</v>
      </c>
      <c r="DE49" s="112">
        <v>70.816290368892638</v>
      </c>
      <c r="DF49" s="112">
        <v>8.3851214955463078</v>
      </c>
      <c r="DG49" s="112">
        <v>4262.1063349628994</v>
      </c>
      <c r="DH49" s="112">
        <v>0</v>
      </c>
      <c r="DI49" s="135">
        <v>2.1399999999999999E-2</v>
      </c>
      <c r="DJ49" s="135">
        <v>2.5000000000000001E-3</v>
      </c>
      <c r="DK49" s="135">
        <v>1.2877000000000001</v>
      </c>
      <c r="DL49" s="135">
        <v>0</v>
      </c>
      <c r="DM49" s="135">
        <v>1.3116000000000001</v>
      </c>
      <c r="DN49" s="135">
        <v>0</v>
      </c>
      <c r="DO49" s="112">
        <v>70.831367799999995</v>
      </c>
      <c r="DP49" s="112">
        <v>8.2746925000000005</v>
      </c>
      <c r="DQ49" s="112">
        <v>4262.1286129</v>
      </c>
      <c r="DR49" s="112">
        <v>0</v>
      </c>
      <c r="DS49" s="136">
        <v>4341.2346732000005</v>
      </c>
      <c r="DT49" s="115">
        <v>1.09E-2</v>
      </c>
      <c r="DU49" s="132">
        <v>1.09E-2</v>
      </c>
      <c r="DV49" s="124">
        <v>0.10656518073870477</v>
      </c>
      <c r="DW49" s="137">
        <v>46213</v>
      </c>
    </row>
    <row r="50" spans="1:127" ht="15">
      <c r="A50" s="106" t="s">
        <v>190</v>
      </c>
      <c r="B50" s="106">
        <v>3218</v>
      </c>
      <c r="C50" t="s">
        <v>350</v>
      </c>
      <c r="D50" s="147" t="b">
        <v>1</v>
      </c>
      <c r="E50" s="108" t="s">
        <v>37</v>
      </c>
      <c r="F50" s="148" t="s">
        <v>29</v>
      </c>
      <c r="G50" s="148" t="b">
        <v>1</v>
      </c>
      <c r="H50" s="110"/>
      <c r="I50" s="148" t="b">
        <v>1</v>
      </c>
      <c r="J50" s="148" t="s">
        <v>25</v>
      </c>
      <c r="K50" s="148" t="b">
        <v>1</v>
      </c>
      <c r="L50" s="148" t="b">
        <v>1</v>
      </c>
      <c r="M50" s="111">
        <v>3.4700000000000002E-2</v>
      </c>
      <c r="N50" s="139">
        <v>37062.04</v>
      </c>
      <c r="O50" s="140">
        <v>6092.35</v>
      </c>
      <c r="P50" s="135">
        <v>6.0833734109169697</v>
      </c>
      <c r="Q50" s="141">
        <v>3.0866046961655033E-4</v>
      </c>
      <c r="R50" s="139">
        <v>33507.79</v>
      </c>
      <c r="S50" s="142">
        <v>200</v>
      </c>
      <c r="T50" s="139">
        <v>2245.2212432191714</v>
      </c>
      <c r="U50" s="139">
        <v>96.289999999999992</v>
      </c>
      <c r="V50" s="139">
        <v>380.61999999999995</v>
      </c>
      <c r="W50" s="139">
        <v>278.64</v>
      </c>
      <c r="X50" s="139">
        <v>198.26999999999998</v>
      </c>
      <c r="Y50" s="118">
        <v>0</v>
      </c>
      <c r="Z50" s="139">
        <v>198.26999999999998</v>
      </c>
      <c r="AA50" s="139">
        <v>400.27003200000001</v>
      </c>
      <c r="AB50" s="139">
        <v>202.05510392731537</v>
      </c>
      <c r="AC50" s="139">
        <v>0</v>
      </c>
      <c r="AD50" s="139">
        <v>4897.3799999999992</v>
      </c>
      <c r="AE50" s="139">
        <v>0</v>
      </c>
      <c r="AF50" s="139">
        <v>4897.3799999999992</v>
      </c>
      <c r="AG50" s="139">
        <v>0</v>
      </c>
      <c r="AH50" s="139">
        <v>634.20000000000005</v>
      </c>
      <c r="AI50" s="139">
        <v>2785.04</v>
      </c>
      <c r="AJ50" s="139">
        <v>2150.84</v>
      </c>
      <c r="AK50" s="139">
        <v>0</v>
      </c>
      <c r="AL50" s="139">
        <v>1268.4000000000001</v>
      </c>
      <c r="AM50" s="139">
        <v>2043.1661392918559</v>
      </c>
      <c r="AN50" s="120">
        <v>0</v>
      </c>
      <c r="AO50" s="149">
        <v>2043.1661392918559</v>
      </c>
      <c r="AP50" s="149">
        <v>1842.165217730512</v>
      </c>
      <c r="AQ50" s="149">
        <v>3885.3313570223681</v>
      </c>
      <c r="AR50" s="139">
        <v>3877.9093446338866</v>
      </c>
      <c r="AS50" s="139">
        <v>3877.9093446338866</v>
      </c>
      <c r="AT50" s="123">
        <v>0</v>
      </c>
      <c r="AU50" s="139">
        <v>3877.9093446338866</v>
      </c>
      <c r="AV50" s="145">
        <v>0</v>
      </c>
      <c r="AW50" s="150">
        <v>0</v>
      </c>
      <c r="AX50" s="139">
        <v>63.257241870155198</v>
      </c>
      <c r="AY50" s="139">
        <v>7.4900796948184523</v>
      </c>
      <c r="AZ50" s="139">
        <v>3807.1620230689132</v>
      </c>
      <c r="BA50" s="139">
        <v>0</v>
      </c>
      <c r="BB50" s="151">
        <v>1.04E-2</v>
      </c>
      <c r="BC50" s="151">
        <v>1.1999999999999999E-3</v>
      </c>
      <c r="BD50" s="151">
        <v>0.62490000000000001</v>
      </c>
      <c r="BE50" s="151">
        <v>0</v>
      </c>
      <c r="BF50" s="151">
        <v>0.63650000000000007</v>
      </c>
      <c r="BG50" s="151">
        <v>0</v>
      </c>
      <c r="BH50" s="139">
        <v>63.360440000000004</v>
      </c>
      <c r="BI50" s="139">
        <v>7.3108199999999997</v>
      </c>
      <c r="BJ50" s="139">
        <v>3807.1095150000001</v>
      </c>
      <c r="BK50" s="139">
        <v>0</v>
      </c>
      <c r="BL50" s="139">
        <v>3877.7807750000006</v>
      </c>
      <c r="BM50" s="146">
        <v>1.0800000000000001E-2</v>
      </c>
      <c r="BN50" s="141">
        <v>1.09E-2</v>
      </c>
      <c r="BO50" s="124">
        <v>0.10463291671569851</v>
      </c>
      <c r="BP50" s="80">
        <v>46213</v>
      </c>
      <c r="BQ50" s="125"/>
      <c r="BR50" s="125"/>
      <c r="BS50" s="125"/>
      <c r="BT50" s="125"/>
      <c r="BU50" s="126">
        <v>36409.78</v>
      </c>
      <c r="BV50" s="127">
        <v>6092.3509999999997</v>
      </c>
      <c r="BW50" s="114">
        <v>5.9763102946629312</v>
      </c>
      <c r="BX50" s="115">
        <v>3.0898223918250455E-4</v>
      </c>
      <c r="BY50" s="128">
        <v>33507.79</v>
      </c>
      <c r="BZ50" s="129">
        <v>200</v>
      </c>
      <c r="CA50" s="117">
        <v>2247.5618210903813</v>
      </c>
      <c r="CB50" s="130">
        <v>96.289999999999992</v>
      </c>
      <c r="CC50" s="130">
        <v>380.61999999999995</v>
      </c>
      <c r="CD50" s="130">
        <v>278.64</v>
      </c>
      <c r="CE50" s="117">
        <v>198.26999999999998</v>
      </c>
      <c r="CF50" s="130">
        <v>0</v>
      </c>
      <c r="CG50" s="131">
        <v>198.26999999999998</v>
      </c>
      <c r="CH50" s="112">
        <v>393.22562399999998</v>
      </c>
      <c r="CI50" s="112">
        <v>202.33315893395266</v>
      </c>
      <c r="CJ50" s="131">
        <v>0</v>
      </c>
      <c r="CK50" s="131">
        <v>4897.3799999999992</v>
      </c>
      <c r="CL50" s="131">
        <v>0</v>
      </c>
      <c r="CM50" s="131">
        <v>4897.3799999999992</v>
      </c>
      <c r="CN50" s="112">
        <v>0</v>
      </c>
      <c r="CO50" s="131">
        <v>634.20000000000005</v>
      </c>
      <c r="CP50" s="131">
        <v>2785.04</v>
      </c>
      <c r="CQ50" s="131">
        <v>2150.84</v>
      </c>
      <c r="CR50" s="131">
        <v>0</v>
      </c>
      <c r="CS50" s="112">
        <v>1268.3999999999996</v>
      </c>
      <c r="CT50" s="112">
        <v>2045.2286621564285</v>
      </c>
      <c r="CU50" s="132">
        <v>0</v>
      </c>
      <c r="CV50" s="112">
        <v>2045.2286621564285</v>
      </c>
      <c r="CW50" s="112">
        <v>1844.0856214131134</v>
      </c>
      <c r="CX50" s="133">
        <v>3889.3142835695417</v>
      </c>
      <c r="CY50" s="112">
        <v>3881.8846627359967</v>
      </c>
      <c r="CZ50" s="112">
        <v>3881.8846627359967</v>
      </c>
      <c r="DA50" s="131">
        <v>0</v>
      </c>
      <c r="DB50" s="117">
        <v>3881.8846627359967</v>
      </c>
      <c r="DC50" s="112">
        <v>0</v>
      </c>
      <c r="DD50" s="134">
        <v>0</v>
      </c>
      <c r="DE50" s="112">
        <v>63.322088063386595</v>
      </c>
      <c r="DF50" s="112">
        <v>7.4977579169610769</v>
      </c>
      <c r="DG50" s="112">
        <v>3811.0648167556492</v>
      </c>
      <c r="DH50" s="112">
        <v>0</v>
      </c>
      <c r="DI50" s="135">
        <v>1.04E-2</v>
      </c>
      <c r="DJ50" s="135">
        <v>1.1999999999999999E-3</v>
      </c>
      <c r="DK50" s="135">
        <v>0.62549999999999994</v>
      </c>
      <c r="DL50" s="135">
        <v>0</v>
      </c>
      <c r="DM50" s="135">
        <v>0.6371</v>
      </c>
      <c r="DN50" s="135">
        <v>0</v>
      </c>
      <c r="DO50" s="112">
        <v>63.360450399999991</v>
      </c>
      <c r="DP50" s="112">
        <v>7.3108211999999986</v>
      </c>
      <c r="DQ50" s="112">
        <v>3810.7655504999993</v>
      </c>
      <c r="DR50" s="112">
        <v>0</v>
      </c>
      <c r="DS50" s="136">
        <v>3881.4368221</v>
      </c>
      <c r="DT50" s="115">
        <v>1.0800000000000001E-2</v>
      </c>
      <c r="DU50" s="132">
        <v>1.09E-2</v>
      </c>
      <c r="DV50" s="124">
        <v>0.10661653717039754</v>
      </c>
      <c r="DW50" s="137">
        <v>46213</v>
      </c>
    </row>
    <row r="51" spans="1:127" ht="15">
      <c r="A51" s="106" t="s">
        <v>192</v>
      </c>
      <c r="B51" s="106">
        <v>3218</v>
      </c>
      <c r="C51" t="s">
        <v>350</v>
      </c>
      <c r="D51" s="147" t="b">
        <v>1</v>
      </c>
      <c r="E51" s="108" t="s">
        <v>33</v>
      </c>
      <c r="F51" s="148" t="s">
        <v>29</v>
      </c>
      <c r="G51" s="148" t="b">
        <v>1</v>
      </c>
      <c r="H51" s="110"/>
      <c r="I51" s="148" t="b">
        <v>1</v>
      </c>
      <c r="J51" s="148" t="s">
        <v>29</v>
      </c>
      <c r="K51" s="148" t="b">
        <v>1</v>
      </c>
      <c r="L51" s="148" t="b">
        <v>0</v>
      </c>
      <c r="M51" s="111">
        <v>0</v>
      </c>
      <c r="N51" s="139">
        <v>32264.89</v>
      </c>
      <c r="O51" s="140">
        <v>991.15</v>
      </c>
      <c r="P51" s="135">
        <v>32.552983907582103</v>
      </c>
      <c r="Q51" s="141">
        <v>2.6870879475404859E-4</v>
      </c>
      <c r="R51" s="139">
        <v>28625.439999999999</v>
      </c>
      <c r="S51" s="142">
        <v>200</v>
      </c>
      <c r="T51" s="139">
        <v>1954.609526030672</v>
      </c>
      <c r="U51" s="139">
        <v>118.61000000000001</v>
      </c>
      <c r="V51" s="139">
        <v>1484.08</v>
      </c>
      <c r="W51" s="139">
        <v>1346.1000000000001</v>
      </c>
      <c r="X51" s="139">
        <v>256.58999999999992</v>
      </c>
      <c r="Y51" s="118">
        <v>0</v>
      </c>
      <c r="Z51" s="139">
        <v>256.58999999999992</v>
      </c>
      <c r="AA51" s="139">
        <v>529.14419600000008</v>
      </c>
      <c r="AB51" s="139">
        <v>267.11039290424753</v>
      </c>
      <c r="AC51" s="139">
        <v>5.21</v>
      </c>
      <c r="AD51" s="139">
        <v>3898.92</v>
      </c>
      <c r="AE51" s="139">
        <v>22.42</v>
      </c>
      <c r="AF51" s="139">
        <v>3876.5099999999998</v>
      </c>
      <c r="AG51" s="139">
        <v>5.2</v>
      </c>
      <c r="AH51" s="139">
        <v>0</v>
      </c>
      <c r="AI51" s="139">
        <v>0</v>
      </c>
      <c r="AJ51" s="139">
        <v>0</v>
      </c>
      <c r="AK51" s="139">
        <v>0</v>
      </c>
      <c r="AL51" s="139">
        <v>0</v>
      </c>
      <c r="AM51" s="139">
        <v>1687.4991331264246</v>
      </c>
      <c r="AN51" s="120">
        <v>0</v>
      </c>
      <c r="AO51" s="149">
        <v>1687.4991331264246</v>
      </c>
      <c r="AP51" s="149">
        <v>1603.7233274774142</v>
      </c>
      <c r="AQ51" s="149">
        <v>3291.222460603839</v>
      </c>
      <c r="AR51" s="139">
        <v>3284.9353536285994</v>
      </c>
      <c r="AS51" s="139">
        <v>3284.9353536285994</v>
      </c>
      <c r="AT51" s="123">
        <v>0</v>
      </c>
      <c r="AU51" s="139">
        <v>3284.9353536285994</v>
      </c>
      <c r="AV51" s="145">
        <v>0</v>
      </c>
      <c r="AW51" s="150">
        <v>0</v>
      </c>
      <c r="AX51" s="139">
        <v>53.584530148918709</v>
      </c>
      <c r="AY51" s="139">
        <v>6.3447660593333826</v>
      </c>
      <c r="AZ51" s="139">
        <v>3225.0060574203471</v>
      </c>
      <c r="BA51" s="139">
        <v>0</v>
      </c>
      <c r="BB51" s="151">
        <v>5.4100000000000002E-2</v>
      </c>
      <c r="BC51" s="151">
        <v>6.4000000000000003E-3</v>
      </c>
      <c r="BD51" s="151">
        <v>3.2538</v>
      </c>
      <c r="BE51" s="151">
        <v>0</v>
      </c>
      <c r="BF51" s="151">
        <v>3.3143000000000002</v>
      </c>
      <c r="BG51" s="151">
        <v>0</v>
      </c>
      <c r="BH51" s="139">
        <v>53.621214999999999</v>
      </c>
      <c r="BI51" s="139">
        <v>6.3433600000000006</v>
      </c>
      <c r="BJ51" s="139">
        <v>3225.00387</v>
      </c>
      <c r="BK51" s="139">
        <v>0</v>
      </c>
      <c r="BL51" s="139">
        <v>3284.968445</v>
      </c>
      <c r="BM51" s="146">
        <v>1.6400000000000001E-2</v>
      </c>
      <c r="BN51" s="141">
        <v>1.83E-2</v>
      </c>
      <c r="BO51" s="124">
        <v>0.10181145367700306</v>
      </c>
      <c r="BP51" s="80">
        <v>46213</v>
      </c>
      <c r="BQ51" s="125"/>
      <c r="BR51" s="125"/>
      <c r="BS51" s="125"/>
      <c r="BT51" s="125"/>
      <c r="BU51" s="126">
        <v>31694.7</v>
      </c>
      <c r="BV51" s="127">
        <v>991.14499999999998</v>
      </c>
      <c r="BW51" s="114">
        <v>31.977863985592421</v>
      </c>
      <c r="BX51" s="115">
        <v>2.6896892472895272E-4</v>
      </c>
      <c r="BY51" s="128">
        <v>28625.439999999999</v>
      </c>
      <c r="BZ51" s="129">
        <v>200</v>
      </c>
      <c r="CA51" s="117">
        <v>1956.5017325266265</v>
      </c>
      <c r="CB51" s="130">
        <v>118.61000000000001</v>
      </c>
      <c r="CC51" s="130">
        <v>1484.08</v>
      </c>
      <c r="CD51" s="130">
        <v>1346.1000000000001</v>
      </c>
      <c r="CE51" s="117">
        <v>256.58999999999992</v>
      </c>
      <c r="CF51" s="130">
        <v>0</v>
      </c>
      <c r="CG51" s="131">
        <v>256.58999999999992</v>
      </c>
      <c r="CH51" s="112">
        <v>519.79308000000003</v>
      </c>
      <c r="CI51" s="112">
        <v>267.45809390185821</v>
      </c>
      <c r="CJ51" s="131">
        <v>5.21</v>
      </c>
      <c r="CK51" s="131">
        <v>3898.92</v>
      </c>
      <c r="CL51" s="131">
        <v>22.42</v>
      </c>
      <c r="CM51" s="131">
        <v>3876.5099999999998</v>
      </c>
      <c r="CN51" s="112">
        <v>5.2000000000002728</v>
      </c>
      <c r="CO51" s="131">
        <v>0</v>
      </c>
      <c r="CP51" s="131">
        <v>0</v>
      </c>
      <c r="CQ51" s="131">
        <v>0</v>
      </c>
      <c r="CR51" s="131">
        <v>0</v>
      </c>
      <c r="CS51" s="112">
        <v>0</v>
      </c>
      <c r="CT51" s="112">
        <v>1689.0436386247684</v>
      </c>
      <c r="CU51" s="132">
        <v>0</v>
      </c>
      <c r="CV51" s="112">
        <v>1689.0436386247684</v>
      </c>
      <c r="CW51" s="112">
        <v>1605.2758501974527</v>
      </c>
      <c r="CX51" s="133">
        <v>3294.319488822221</v>
      </c>
      <c r="CY51" s="112">
        <v>3288.0264657024641</v>
      </c>
      <c r="CZ51" s="112">
        <v>3288.0264657024641</v>
      </c>
      <c r="DA51" s="131">
        <v>0</v>
      </c>
      <c r="DB51" s="117">
        <v>3288.0264657024641</v>
      </c>
      <c r="DC51" s="112">
        <v>0</v>
      </c>
      <c r="DD51" s="134">
        <v>0</v>
      </c>
      <c r="DE51" s="112">
        <v>53.634952994510705</v>
      </c>
      <c r="DF51" s="112">
        <v>6.3507364608361661</v>
      </c>
      <c r="DG51" s="112">
        <v>3228.0407762471173</v>
      </c>
      <c r="DH51" s="112">
        <v>0</v>
      </c>
      <c r="DI51" s="135">
        <v>5.4100000000000002E-2</v>
      </c>
      <c r="DJ51" s="135">
        <v>6.4000000000000003E-3</v>
      </c>
      <c r="DK51" s="135">
        <v>3.2568999999999999</v>
      </c>
      <c r="DL51" s="135">
        <v>0</v>
      </c>
      <c r="DM51" s="135">
        <v>3.3174000000000001</v>
      </c>
      <c r="DN51" s="135">
        <v>0</v>
      </c>
      <c r="DO51" s="112">
        <v>53.6209445</v>
      </c>
      <c r="DP51" s="112">
        <v>6.3433280000000005</v>
      </c>
      <c r="DQ51" s="112">
        <v>3228.0601505</v>
      </c>
      <c r="DR51" s="112">
        <v>0</v>
      </c>
      <c r="DS51" s="136">
        <v>3288.0244229999998</v>
      </c>
      <c r="DT51" s="115">
        <v>1.6400000000000001E-2</v>
      </c>
      <c r="DU51" s="132">
        <v>1.83E-2</v>
      </c>
      <c r="DV51" s="124">
        <v>0.10374057699560066</v>
      </c>
      <c r="DW51" s="137">
        <v>46213</v>
      </c>
    </row>
    <row r="52" spans="1:127" ht="15" hidden="1">
      <c r="A52" s="106" t="s">
        <v>193</v>
      </c>
      <c r="B52" s="106">
        <v>3218</v>
      </c>
      <c r="C52" t="s">
        <v>350</v>
      </c>
      <c r="D52" s="147" t="b">
        <v>1</v>
      </c>
      <c r="E52" s="108" t="s">
        <v>194</v>
      </c>
      <c r="F52" s="148" t="s">
        <v>29</v>
      </c>
      <c r="G52" s="148" t="b">
        <v>1</v>
      </c>
      <c r="H52" s="110"/>
      <c r="I52" s="148" t="b">
        <v>1</v>
      </c>
      <c r="J52" s="148" t="s">
        <v>29</v>
      </c>
      <c r="K52" s="148" t="b">
        <v>1</v>
      </c>
      <c r="L52" s="148" t="b">
        <v>0</v>
      </c>
      <c r="M52" s="111">
        <v>0</v>
      </c>
      <c r="N52" s="139">
        <v>0</v>
      </c>
      <c r="O52" s="140">
        <v>0</v>
      </c>
      <c r="P52" s="135">
        <v>0</v>
      </c>
      <c r="Q52" s="141">
        <v>0</v>
      </c>
      <c r="R52" s="139">
        <v>0.01</v>
      </c>
      <c r="S52" s="142">
        <v>200</v>
      </c>
      <c r="T52" s="139">
        <v>0</v>
      </c>
      <c r="U52" s="139">
        <v>0</v>
      </c>
      <c r="V52" s="139">
        <v>0</v>
      </c>
      <c r="W52" s="139">
        <v>0</v>
      </c>
      <c r="X52" s="139">
        <v>0</v>
      </c>
      <c r="Y52" s="118">
        <v>0</v>
      </c>
      <c r="Z52" s="139">
        <v>0</v>
      </c>
      <c r="AA52" s="139">
        <v>0</v>
      </c>
      <c r="AB52" s="139">
        <v>0</v>
      </c>
      <c r="AC52" s="139">
        <v>0</v>
      </c>
      <c r="AD52" s="139">
        <v>0</v>
      </c>
      <c r="AE52" s="139">
        <v>0</v>
      </c>
      <c r="AF52" s="139">
        <v>0</v>
      </c>
      <c r="AG52" s="139">
        <v>0</v>
      </c>
      <c r="AH52" s="139">
        <v>0</v>
      </c>
      <c r="AI52" s="139">
        <v>0</v>
      </c>
      <c r="AJ52" s="139">
        <v>0</v>
      </c>
      <c r="AK52" s="139">
        <v>0</v>
      </c>
      <c r="AL52" s="139">
        <v>0</v>
      </c>
      <c r="AM52" s="139">
        <v>0</v>
      </c>
      <c r="AN52" s="120">
        <v>0</v>
      </c>
      <c r="AO52" s="149">
        <v>0</v>
      </c>
      <c r="AP52" s="149">
        <v>0</v>
      </c>
      <c r="AQ52" s="149">
        <v>0</v>
      </c>
      <c r="AR52" s="139">
        <v>0</v>
      </c>
      <c r="AS52" s="139">
        <v>0</v>
      </c>
      <c r="AT52" s="123">
        <v>0</v>
      </c>
      <c r="AU52" s="139">
        <v>0</v>
      </c>
      <c r="AV52" s="145">
        <v>0</v>
      </c>
      <c r="AW52" s="150">
        <v>0</v>
      </c>
      <c r="AX52" s="139">
        <v>0</v>
      </c>
      <c r="AY52" s="139">
        <v>0</v>
      </c>
      <c r="AZ52" s="139">
        <v>0</v>
      </c>
      <c r="BA52" s="139">
        <v>0</v>
      </c>
      <c r="BB52" s="151">
        <v>0</v>
      </c>
      <c r="BC52" s="151">
        <v>0</v>
      </c>
      <c r="BD52" s="151">
        <v>0</v>
      </c>
      <c r="BE52" s="151">
        <v>0</v>
      </c>
      <c r="BF52" s="151">
        <v>0</v>
      </c>
      <c r="BG52" s="151">
        <v>0</v>
      </c>
      <c r="BH52" s="139">
        <v>0</v>
      </c>
      <c r="BI52" s="139">
        <v>0</v>
      </c>
      <c r="BJ52" s="139">
        <v>0</v>
      </c>
      <c r="BK52" s="139">
        <v>0</v>
      </c>
      <c r="BL52" s="139">
        <v>0</v>
      </c>
      <c r="BM52" s="146">
        <v>0</v>
      </c>
      <c r="BN52" s="141">
        <v>2.2599999999999999E-2</v>
      </c>
      <c r="BO52" s="124" t="e">
        <v>#DIV/0!</v>
      </c>
      <c r="BP52" s="80">
        <v>46213</v>
      </c>
      <c r="BQ52" s="125"/>
      <c r="BR52" s="125"/>
      <c r="BS52" s="125"/>
      <c r="BT52" s="125"/>
      <c r="BU52" s="126">
        <v>0</v>
      </c>
      <c r="BV52" s="127">
        <v>0</v>
      </c>
      <c r="BW52" s="114">
        <v>0</v>
      </c>
      <c r="BX52" s="115">
        <v>0</v>
      </c>
      <c r="BY52" s="128">
        <v>0.01</v>
      </c>
      <c r="BZ52" s="129">
        <v>200</v>
      </c>
      <c r="CA52" s="117">
        <v>0</v>
      </c>
      <c r="CB52" s="130">
        <v>0</v>
      </c>
      <c r="CC52" s="130">
        <v>0</v>
      </c>
      <c r="CD52" s="130">
        <v>0</v>
      </c>
      <c r="CE52" s="117">
        <v>0</v>
      </c>
      <c r="CF52" s="130">
        <v>0</v>
      </c>
      <c r="CG52" s="131">
        <v>0</v>
      </c>
      <c r="CH52" s="112">
        <v>0</v>
      </c>
      <c r="CI52" s="112">
        <v>0</v>
      </c>
      <c r="CJ52" s="131">
        <v>0</v>
      </c>
      <c r="CK52" s="131">
        <v>0</v>
      </c>
      <c r="CL52" s="131">
        <v>0</v>
      </c>
      <c r="CM52" s="131">
        <v>0</v>
      </c>
      <c r="CN52" s="112">
        <v>0</v>
      </c>
      <c r="CO52" s="131">
        <v>0</v>
      </c>
      <c r="CP52" s="131">
        <v>0</v>
      </c>
      <c r="CQ52" s="131">
        <v>0</v>
      </c>
      <c r="CR52" s="131">
        <v>0</v>
      </c>
      <c r="CS52" s="112">
        <v>0</v>
      </c>
      <c r="CT52" s="112">
        <v>0</v>
      </c>
      <c r="CU52" s="132">
        <v>0</v>
      </c>
      <c r="CV52" s="112">
        <v>0</v>
      </c>
      <c r="CW52" s="112">
        <v>0</v>
      </c>
      <c r="CX52" s="133">
        <v>0</v>
      </c>
      <c r="CY52" s="112">
        <v>0</v>
      </c>
      <c r="CZ52" s="112">
        <v>0</v>
      </c>
      <c r="DA52" s="131">
        <v>0</v>
      </c>
      <c r="DB52" s="117">
        <v>0</v>
      </c>
      <c r="DC52" s="112">
        <v>0</v>
      </c>
      <c r="DD52" s="134">
        <v>0</v>
      </c>
      <c r="DE52" s="112">
        <v>0</v>
      </c>
      <c r="DF52" s="112">
        <v>0</v>
      </c>
      <c r="DG52" s="112">
        <v>0</v>
      </c>
      <c r="DH52" s="112">
        <v>0</v>
      </c>
      <c r="DI52" s="135">
        <v>0</v>
      </c>
      <c r="DJ52" s="135">
        <v>0</v>
      </c>
      <c r="DK52" s="135">
        <v>0</v>
      </c>
      <c r="DL52" s="135">
        <v>0</v>
      </c>
      <c r="DM52" s="135">
        <v>0</v>
      </c>
      <c r="DN52" s="135">
        <v>0</v>
      </c>
      <c r="DO52" s="112">
        <v>0</v>
      </c>
      <c r="DP52" s="112">
        <v>0</v>
      </c>
      <c r="DQ52" s="112">
        <v>0</v>
      </c>
      <c r="DR52" s="112">
        <v>0</v>
      </c>
      <c r="DS52" s="136">
        <v>0</v>
      </c>
      <c r="DT52" s="115">
        <v>0</v>
      </c>
      <c r="DU52" s="132">
        <v>2.2599999999999999E-2</v>
      </c>
      <c r="DV52" s="124" t="e">
        <v>#DIV/0!</v>
      </c>
      <c r="DW52" s="137">
        <v>46213</v>
      </c>
    </row>
    <row r="53" spans="1:127" ht="15">
      <c r="A53" s="106" t="s">
        <v>195</v>
      </c>
      <c r="B53" s="106">
        <v>3218</v>
      </c>
      <c r="C53" t="s">
        <v>350</v>
      </c>
      <c r="D53" s="147" t="b">
        <v>1</v>
      </c>
      <c r="E53" s="108" t="s">
        <v>196</v>
      </c>
      <c r="F53" s="148" t="s">
        <v>29</v>
      </c>
      <c r="G53" s="148" t="b">
        <v>1</v>
      </c>
      <c r="H53" s="110"/>
      <c r="I53" s="148" t="b">
        <v>1</v>
      </c>
      <c r="J53" s="148" t="s">
        <v>29</v>
      </c>
      <c r="K53" s="148" t="b">
        <v>1</v>
      </c>
      <c r="L53" s="148" t="b">
        <v>0</v>
      </c>
      <c r="M53" s="111">
        <v>0</v>
      </c>
      <c r="N53" s="139">
        <v>11097494.32</v>
      </c>
      <c r="O53" s="140">
        <v>326358.28000000003</v>
      </c>
      <c r="P53" s="135">
        <v>34.004022572983288</v>
      </c>
      <c r="Q53" s="141">
        <v>9.2422268401259083E-2</v>
      </c>
      <c r="R53" s="139">
        <v>9885620.4499999993</v>
      </c>
      <c r="S53" s="142">
        <v>200</v>
      </c>
      <c r="T53" s="139">
        <v>672287.06228173338</v>
      </c>
      <c r="U53" s="139">
        <v>0</v>
      </c>
      <c r="V53" s="139">
        <v>20.03</v>
      </c>
      <c r="W53" s="139">
        <v>16.989999999999998</v>
      </c>
      <c r="X53" s="139">
        <v>3.0400000000000027</v>
      </c>
      <c r="Y53" s="118">
        <v>0</v>
      </c>
      <c r="Z53" s="139">
        <v>3.0400000000000027</v>
      </c>
      <c r="AA53" s="139">
        <v>0</v>
      </c>
      <c r="AB53" s="139">
        <v>0</v>
      </c>
      <c r="AC53" s="139">
        <v>0</v>
      </c>
      <c r="AD53" s="139">
        <v>1539930.56</v>
      </c>
      <c r="AE53" s="139">
        <v>0</v>
      </c>
      <c r="AF53" s="139">
        <v>1539930.56</v>
      </c>
      <c r="AG53" s="139">
        <v>0</v>
      </c>
      <c r="AH53" s="139">
        <v>0</v>
      </c>
      <c r="AI53" s="139">
        <v>0</v>
      </c>
      <c r="AJ53" s="139">
        <v>0</v>
      </c>
      <c r="AK53" s="139">
        <v>0</v>
      </c>
      <c r="AL53" s="139">
        <v>0</v>
      </c>
      <c r="AM53" s="139">
        <v>672287.06228173338</v>
      </c>
      <c r="AN53" s="120">
        <v>0</v>
      </c>
      <c r="AO53" s="149">
        <v>672287.06228173338</v>
      </c>
      <c r="AP53" s="149">
        <v>551599.91301789973</v>
      </c>
      <c r="AQ53" s="149">
        <v>1223886.9752996331</v>
      </c>
      <c r="AR53" s="139">
        <v>1221549.0268833784</v>
      </c>
      <c r="AS53" s="139">
        <v>1221549.0268833784</v>
      </c>
      <c r="AT53" s="123">
        <v>0</v>
      </c>
      <c r="AU53" s="139">
        <v>1221549.0268833784</v>
      </c>
      <c r="AV53" s="145">
        <v>0</v>
      </c>
      <c r="AW53" s="150">
        <v>0</v>
      </c>
      <c r="AX53" s="139">
        <v>19926.154889809528</v>
      </c>
      <c r="AY53" s="139">
        <v>2359.3897508576847</v>
      </c>
      <c r="AZ53" s="139">
        <v>1199263.4822427111</v>
      </c>
      <c r="BA53" s="139">
        <v>0</v>
      </c>
      <c r="BB53" s="151">
        <v>6.1100000000000002E-2</v>
      </c>
      <c r="BC53" s="151">
        <v>7.1999999999999998E-3</v>
      </c>
      <c r="BD53" s="151">
        <v>3.6747000000000001</v>
      </c>
      <c r="BE53" s="151">
        <v>0</v>
      </c>
      <c r="BF53" s="151">
        <v>3.7429999999999999</v>
      </c>
      <c r="BG53" s="151">
        <v>0</v>
      </c>
      <c r="BH53" s="139">
        <v>19940.490908000003</v>
      </c>
      <c r="BI53" s="139">
        <v>2349.7796160000003</v>
      </c>
      <c r="BJ53" s="139">
        <v>1199268.7715160002</v>
      </c>
      <c r="BK53" s="139">
        <v>0</v>
      </c>
      <c r="BL53" s="139">
        <v>1221559.04204</v>
      </c>
      <c r="BM53" s="146">
        <v>0</v>
      </c>
      <c r="BN53" s="141">
        <v>0</v>
      </c>
      <c r="BO53" s="124">
        <v>0.11007430971889683</v>
      </c>
      <c r="BP53" s="80">
        <v>46213</v>
      </c>
      <c r="BQ53" s="125"/>
      <c r="BR53" s="125"/>
      <c r="BS53" s="125"/>
      <c r="BT53" s="125"/>
      <c r="BU53" s="126">
        <v>10903782.01</v>
      </c>
      <c r="BV53" s="127">
        <v>326358.27600000001</v>
      </c>
      <c r="BW53" s="114">
        <v>33.410465772898</v>
      </c>
      <c r="BX53" s="115">
        <v>9.2532143314453155E-2</v>
      </c>
      <c r="BY53" s="128">
        <v>9885620.4499999993</v>
      </c>
      <c r="BZ53" s="129">
        <v>200</v>
      </c>
      <c r="CA53" s="117">
        <v>673086.30129509547</v>
      </c>
      <c r="CB53" s="130">
        <v>0</v>
      </c>
      <c r="CC53" s="130">
        <v>20.03</v>
      </c>
      <c r="CD53" s="130">
        <v>16.989999999999998</v>
      </c>
      <c r="CE53" s="117">
        <v>3.0400000000000027</v>
      </c>
      <c r="CF53" s="130">
        <v>0</v>
      </c>
      <c r="CG53" s="131">
        <v>3.0400000000000027</v>
      </c>
      <c r="CH53" s="112">
        <v>0</v>
      </c>
      <c r="CI53" s="112">
        <v>0</v>
      </c>
      <c r="CJ53" s="131">
        <v>0</v>
      </c>
      <c r="CK53" s="131">
        <v>1539930.56</v>
      </c>
      <c r="CL53" s="131">
        <v>0</v>
      </c>
      <c r="CM53" s="131">
        <v>1539930.56</v>
      </c>
      <c r="CN53" s="112">
        <v>0</v>
      </c>
      <c r="CO53" s="131">
        <v>0</v>
      </c>
      <c r="CP53" s="131">
        <v>0</v>
      </c>
      <c r="CQ53" s="131">
        <v>0</v>
      </c>
      <c r="CR53" s="131">
        <v>0</v>
      </c>
      <c r="CS53" s="112">
        <v>0</v>
      </c>
      <c r="CT53" s="112">
        <v>673086.30129509547</v>
      </c>
      <c r="CU53" s="132">
        <v>0</v>
      </c>
      <c r="CV53" s="112">
        <v>673086.30129509547</v>
      </c>
      <c r="CW53" s="112">
        <v>552255.67481220642</v>
      </c>
      <c r="CX53" s="133">
        <v>1225341.9761073019</v>
      </c>
      <c r="CY53" s="112">
        <v>1223001.2482539723</v>
      </c>
      <c r="CZ53" s="112">
        <v>1223001.2482539723</v>
      </c>
      <c r="DA53" s="131">
        <v>0</v>
      </c>
      <c r="DB53" s="117">
        <v>1223001.2482539723</v>
      </c>
      <c r="DC53" s="112">
        <v>0</v>
      </c>
      <c r="DD53" s="134">
        <v>0</v>
      </c>
      <c r="DE53" s="112">
        <v>19949.84381864325</v>
      </c>
      <c r="DF53" s="112">
        <v>2362.1946781609281</v>
      </c>
      <c r="DG53" s="112">
        <v>1200689.2097571681</v>
      </c>
      <c r="DH53" s="112">
        <v>0</v>
      </c>
      <c r="DI53" s="135">
        <v>6.1100000000000002E-2</v>
      </c>
      <c r="DJ53" s="135">
        <v>7.1999999999999998E-3</v>
      </c>
      <c r="DK53" s="135">
        <v>3.6791</v>
      </c>
      <c r="DL53" s="135">
        <v>0</v>
      </c>
      <c r="DM53" s="135">
        <v>3.7473999999999998</v>
      </c>
      <c r="DN53" s="135">
        <v>0</v>
      </c>
      <c r="DO53" s="112">
        <v>19940.490663600001</v>
      </c>
      <c r="DP53" s="112">
        <v>2349.7795872000002</v>
      </c>
      <c r="DQ53" s="112">
        <v>1200704.7332316001</v>
      </c>
      <c r="DR53" s="112">
        <v>0</v>
      </c>
      <c r="DS53" s="136">
        <v>1222995.0034824</v>
      </c>
      <c r="DT53" s="115">
        <v>0</v>
      </c>
      <c r="DU53" s="132">
        <v>0</v>
      </c>
      <c r="DV53" s="124">
        <v>0.11216303179322018</v>
      </c>
      <c r="DW53" s="137">
        <v>46213</v>
      </c>
    </row>
    <row r="54" spans="1:127" ht="15">
      <c r="A54" s="106" t="s">
        <v>197</v>
      </c>
      <c r="B54" s="106">
        <v>3218</v>
      </c>
      <c r="C54" s="153" t="s">
        <v>350</v>
      </c>
      <c r="D54" s="147" t="b">
        <v>1</v>
      </c>
      <c r="E54" s="108" t="s">
        <v>198</v>
      </c>
      <c r="F54" s="148" t="s">
        <v>29</v>
      </c>
      <c r="G54" s="148" t="b">
        <v>1</v>
      </c>
      <c r="H54" s="110"/>
      <c r="I54" s="148" t="b">
        <v>1</v>
      </c>
      <c r="J54" s="148" t="s">
        <v>25</v>
      </c>
      <c r="K54" s="148" t="b">
        <v>1</v>
      </c>
      <c r="L54" s="148" t="b">
        <v>1</v>
      </c>
      <c r="M54" s="111">
        <v>4.1300000000000003E-2</v>
      </c>
      <c r="N54" s="139">
        <v>148218.60999999999</v>
      </c>
      <c r="O54" s="140">
        <v>12619.25</v>
      </c>
      <c r="P54" s="135">
        <v>11.74543732789191</v>
      </c>
      <c r="Q54" s="141">
        <v>1.2343957798467736E-3</v>
      </c>
      <c r="R54" s="139">
        <v>134046.95000000001</v>
      </c>
      <c r="S54" s="142">
        <v>200</v>
      </c>
      <c r="T54" s="140">
        <v>8979.094831596356</v>
      </c>
      <c r="U54" s="139">
        <v>383.97999999999996</v>
      </c>
      <c r="V54" s="139">
        <v>1266.4499999999998</v>
      </c>
      <c r="W54" s="139">
        <v>861.61</v>
      </c>
      <c r="X54" s="139">
        <v>788.81999999999982</v>
      </c>
      <c r="Y54" s="118">
        <v>0</v>
      </c>
      <c r="Z54" s="139">
        <v>788.81999999999982</v>
      </c>
      <c r="AA54" s="139">
        <v>1585.9391269999999</v>
      </c>
      <c r="AB54" s="139">
        <v>800.57728410799621</v>
      </c>
      <c r="AC54" s="139">
        <v>0</v>
      </c>
      <c r="AD54" s="139">
        <v>19629.509999999998</v>
      </c>
      <c r="AE54" s="139">
        <v>0</v>
      </c>
      <c r="AF54" s="139">
        <v>19629.509999999998</v>
      </c>
      <c r="AG54" s="139">
        <v>0</v>
      </c>
      <c r="AH54" s="139">
        <v>1571.13</v>
      </c>
      <c r="AI54" s="139">
        <v>5595.66</v>
      </c>
      <c r="AJ54" s="139">
        <v>4015.8</v>
      </c>
      <c r="AK54" s="139">
        <v>0</v>
      </c>
      <c r="AL54" s="139">
        <v>3150.99</v>
      </c>
      <c r="AM54" s="139">
        <v>8178.5175474883599</v>
      </c>
      <c r="AN54" s="120">
        <v>0</v>
      </c>
      <c r="AO54" s="149">
        <v>8178.5175474883599</v>
      </c>
      <c r="AP54" s="149">
        <v>7367.1920909470664</v>
      </c>
      <c r="AQ54" s="149">
        <v>15545.709638435426</v>
      </c>
      <c r="AR54" s="139">
        <v>15516.013213878054</v>
      </c>
      <c r="AS54" s="139">
        <v>15516.013213878054</v>
      </c>
      <c r="AT54" s="123">
        <v>0</v>
      </c>
      <c r="AU54" s="139">
        <v>15516.013213878054</v>
      </c>
      <c r="AV54" s="145">
        <v>0</v>
      </c>
      <c r="AW54" s="150">
        <v>0</v>
      </c>
      <c r="AX54" s="139">
        <v>253.10034699211658</v>
      </c>
      <c r="AY54" s="139">
        <v>29.96877058991042</v>
      </c>
      <c r="AZ54" s="139">
        <v>15232.944096296027</v>
      </c>
      <c r="BA54" s="139">
        <v>0</v>
      </c>
      <c r="BB54" s="151">
        <v>2.01E-2</v>
      </c>
      <c r="BC54" s="151">
        <v>2.3999999999999998E-3</v>
      </c>
      <c r="BD54" s="151">
        <v>1.2071000000000001</v>
      </c>
      <c r="BE54" s="151">
        <v>0</v>
      </c>
      <c r="BF54" s="151">
        <v>1.2296</v>
      </c>
      <c r="BG54" s="151">
        <v>0</v>
      </c>
      <c r="BH54" s="139">
        <v>253.64692500000001</v>
      </c>
      <c r="BI54" s="139">
        <v>30.286199999999997</v>
      </c>
      <c r="BJ54" s="139">
        <v>15232.696675000001</v>
      </c>
      <c r="BK54" s="139">
        <v>0</v>
      </c>
      <c r="BL54" s="139">
        <v>15516.629800000001</v>
      </c>
      <c r="BM54" s="146">
        <v>1.0699999999999999E-2</v>
      </c>
      <c r="BN54" s="141">
        <v>1.0800000000000001E-2</v>
      </c>
      <c r="BO54" s="124">
        <v>0.10468329998424661</v>
      </c>
      <c r="BP54" s="137">
        <v>46213</v>
      </c>
      <c r="BQ54" s="125"/>
      <c r="BR54" s="125"/>
      <c r="BS54" s="125"/>
      <c r="BT54" s="125"/>
      <c r="BU54" s="126">
        <v>145609.97</v>
      </c>
      <c r="BV54" s="127">
        <v>12619.254000000001</v>
      </c>
      <c r="BW54" s="114">
        <v>11.538714570607739</v>
      </c>
      <c r="BX54" s="115">
        <v>1.2356815827477483E-3</v>
      </c>
      <c r="BY54" s="128">
        <v>134046.95000000001</v>
      </c>
      <c r="BZ54" s="129">
        <v>200</v>
      </c>
      <c r="CA54" s="117">
        <v>8988.4478659886372</v>
      </c>
      <c r="CB54" s="130">
        <v>383.97999999999996</v>
      </c>
      <c r="CC54" s="130">
        <v>1266.4499999999998</v>
      </c>
      <c r="CD54" s="130">
        <v>861.61</v>
      </c>
      <c r="CE54" s="117">
        <v>788.81999999999982</v>
      </c>
      <c r="CF54" s="130">
        <v>0</v>
      </c>
      <c r="CG54" s="131">
        <v>788.81999999999982</v>
      </c>
      <c r="CH54" s="112">
        <v>1558.0266789999998</v>
      </c>
      <c r="CI54" s="112">
        <v>801.67832517813088</v>
      </c>
      <c r="CJ54" s="131">
        <v>0</v>
      </c>
      <c r="CK54" s="131">
        <v>19629.509999999998</v>
      </c>
      <c r="CL54" s="131">
        <v>0</v>
      </c>
      <c r="CM54" s="131">
        <v>19629.509999999998</v>
      </c>
      <c r="CN54" s="112">
        <v>0</v>
      </c>
      <c r="CO54" s="131">
        <v>1571.13</v>
      </c>
      <c r="CP54" s="131">
        <v>5595.66</v>
      </c>
      <c r="CQ54" s="131">
        <v>4015.8</v>
      </c>
      <c r="CR54" s="131">
        <v>0</v>
      </c>
      <c r="CS54" s="112">
        <v>3150.99</v>
      </c>
      <c r="CT54" s="112">
        <v>8186.7695408105064</v>
      </c>
      <c r="CU54" s="132">
        <v>0</v>
      </c>
      <c r="CV54" s="112">
        <v>8186.7695408105064</v>
      </c>
      <c r="CW54" s="112">
        <v>7374.8660939833962</v>
      </c>
      <c r="CX54" s="133">
        <v>15561.635634793904</v>
      </c>
      <c r="CY54" s="112">
        <v>15531.908787363569</v>
      </c>
      <c r="CZ54" s="112">
        <v>15531.908787363569</v>
      </c>
      <c r="DA54" s="131">
        <v>0</v>
      </c>
      <c r="DB54" s="117">
        <v>15531.908787363569</v>
      </c>
      <c r="DC54" s="112">
        <v>0</v>
      </c>
      <c r="DD54" s="134">
        <v>0</v>
      </c>
      <c r="DE54" s="112">
        <v>253.35963880305835</v>
      </c>
      <c r="DF54" s="112">
        <v>29.999472471161486</v>
      </c>
      <c r="DG54" s="112">
        <v>15248.549676089349</v>
      </c>
      <c r="DH54" s="112">
        <v>0</v>
      </c>
      <c r="DI54" s="135">
        <v>2.01E-2</v>
      </c>
      <c r="DJ54" s="135">
        <v>2.3999999999999998E-3</v>
      </c>
      <c r="DK54" s="135">
        <v>1.2083999999999999</v>
      </c>
      <c r="DL54" s="135">
        <v>0</v>
      </c>
      <c r="DM54" s="135">
        <v>1.2308999999999999</v>
      </c>
      <c r="DN54" s="135">
        <v>0</v>
      </c>
      <c r="DO54" s="112">
        <v>253.64700540000001</v>
      </c>
      <c r="DP54" s="112">
        <v>30.286209599999999</v>
      </c>
      <c r="DQ54" s="112">
        <v>15249.106533599999</v>
      </c>
      <c r="DR54" s="112">
        <v>0</v>
      </c>
      <c r="DS54" s="136">
        <v>15533.0397486</v>
      </c>
      <c r="DT54" s="115">
        <v>1.0699999999999999E-2</v>
      </c>
      <c r="DU54" s="132">
        <v>1.0800000000000001E-2</v>
      </c>
      <c r="DV54" s="124">
        <v>0.10666789360209036</v>
      </c>
      <c r="DW54" s="137">
        <v>46213</v>
      </c>
    </row>
    <row r="55" spans="1:127" ht="15">
      <c r="A55" s="106" t="s">
        <v>200</v>
      </c>
      <c r="B55" s="106">
        <v>3218</v>
      </c>
      <c r="C55" s="153" t="s">
        <v>350</v>
      </c>
      <c r="D55" s="147" t="b">
        <v>1</v>
      </c>
      <c r="E55" s="108" t="s">
        <v>201</v>
      </c>
      <c r="F55" s="148" t="s">
        <v>29</v>
      </c>
      <c r="G55" s="148" t="b">
        <v>1</v>
      </c>
      <c r="H55" s="110"/>
      <c r="I55" s="148" t="b">
        <v>1</v>
      </c>
      <c r="J55" s="148" t="s">
        <v>29</v>
      </c>
      <c r="K55" s="148" t="b">
        <v>1</v>
      </c>
      <c r="L55" s="148" t="b">
        <v>0</v>
      </c>
      <c r="M55" s="111">
        <v>0</v>
      </c>
      <c r="N55" s="139">
        <v>621165.49</v>
      </c>
      <c r="O55" s="140">
        <v>49553.33</v>
      </c>
      <c r="P55" s="135">
        <v>12.535292582758817</v>
      </c>
      <c r="Q55" s="141">
        <v>5.173196938241786E-3</v>
      </c>
      <c r="R55" s="139">
        <v>552991.12</v>
      </c>
      <c r="S55" s="142">
        <v>200</v>
      </c>
      <c r="T55" s="140">
        <v>37630.253318561139</v>
      </c>
      <c r="U55" s="139">
        <v>1597.7300000000002</v>
      </c>
      <c r="V55" s="139">
        <v>5350.3200000000006</v>
      </c>
      <c r="W55" s="139">
        <v>3686.73</v>
      </c>
      <c r="X55" s="139">
        <v>3261.3200000000011</v>
      </c>
      <c r="Y55" s="118">
        <v>0</v>
      </c>
      <c r="Z55" s="139">
        <v>3261.3200000000011</v>
      </c>
      <c r="AA55" s="139">
        <v>6708.5872920000002</v>
      </c>
      <c r="AB55" s="139">
        <v>3386.4746149432622</v>
      </c>
      <c r="AC55" s="139">
        <v>0</v>
      </c>
      <c r="AD55" s="139">
        <v>85193.71</v>
      </c>
      <c r="AE55" s="139">
        <v>0</v>
      </c>
      <c r="AF55" s="139">
        <v>85193.7</v>
      </c>
      <c r="AG55" s="139">
        <v>0.01</v>
      </c>
      <c r="AH55" s="139">
        <v>0</v>
      </c>
      <c r="AI55" s="139">
        <v>0</v>
      </c>
      <c r="AJ55" s="139">
        <v>0</v>
      </c>
      <c r="AK55" s="139">
        <v>0</v>
      </c>
      <c r="AL55" s="139">
        <v>0</v>
      </c>
      <c r="AM55" s="139">
        <v>34243.778703617878</v>
      </c>
      <c r="AN55" s="120">
        <v>0</v>
      </c>
      <c r="AO55" s="149">
        <v>34243.778703617878</v>
      </c>
      <c r="AP55" s="149">
        <v>30874.972347246137</v>
      </c>
      <c r="AQ55" s="149">
        <v>65118.751050864012</v>
      </c>
      <c r="AR55" s="139">
        <v>64994.356981836041</v>
      </c>
      <c r="AS55" s="139">
        <v>64994.356981836041</v>
      </c>
      <c r="AT55" s="123">
        <v>0</v>
      </c>
      <c r="AU55" s="139">
        <v>64994.356981836041</v>
      </c>
      <c r="AV55" s="145">
        <v>0</v>
      </c>
      <c r="AW55" s="150">
        <v>0</v>
      </c>
      <c r="AX55" s="139">
        <v>1060.2011017829418</v>
      </c>
      <c r="AY55" s="139">
        <v>125.53488754992854</v>
      </c>
      <c r="AZ55" s="139">
        <v>63808.620992503173</v>
      </c>
      <c r="BA55" s="139">
        <v>0</v>
      </c>
      <c r="BB55" s="151">
        <v>2.1399999999999999E-2</v>
      </c>
      <c r="BC55" s="151">
        <v>2.5000000000000001E-3</v>
      </c>
      <c r="BD55" s="151">
        <v>1.2877000000000001</v>
      </c>
      <c r="BE55" s="151">
        <v>0</v>
      </c>
      <c r="BF55" s="151">
        <v>1.3116000000000001</v>
      </c>
      <c r="BG55" s="151">
        <v>0</v>
      </c>
      <c r="BH55" s="139">
        <v>1060.4412620000001</v>
      </c>
      <c r="BI55" s="139">
        <v>123.88332500000001</v>
      </c>
      <c r="BJ55" s="139">
        <v>63809.823041000003</v>
      </c>
      <c r="BK55" s="139">
        <v>0</v>
      </c>
      <c r="BL55" s="139">
        <v>64994.147628000006</v>
      </c>
      <c r="BM55" s="146">
        <v>1.0800000000000001E-2</v>
      </c>
      <c r="BN55" s="141">
        <v>1.0800000000000001E-2</v>
      </c>
      <c r="BO55" s="124">
        <v>0.10463291671569849</v>
      </c>
      <c r="BP55" s="137">
        <v>46213</v>
      </c>
      <c r="BQ55" s="125"/>
      <c r="BR55" s="125"/>
      <c r="BS55" s="125"/>
      <c r="BT55" s="125"/>
      <c r="BU55" s="126">
        <v>610232.72</v>
      </c>
      <c r="BV55" s="127">
        <v>49553.334000000003</v>
      </c>
      <c r="BW55" s="114">
        <v>12.314665245329405</v>
      </c>
      <c r="BX55" s="115">
        <v>5.1785831237659312E-3</v>
      </c>
      <c r="BY55" s="128">
        <v>552991.12</v>
      </c>
      <c r="BZ55" s="129">
        <v>200</v>
      </c>
      <c r="CA55" s="117">
        <v>37669.432868095791</v>
      </c>
      <c r="CB55" s="130">
        <v>1597.7300000000002</v>
      </c>
      <c r="CC55" s="130">
        <v>5350.3200000000006</v>
      </c>
      <c r="CD55" s="130">
        <v>3686.73</v>
      </c>
      <c r="CE55" s="117">
        <v>3261.3200000000011</v>
      </c>
      <c r="CF55" s="130">
        <v>0</v>
      </c>
      <c r="CG55" s="131">
        <v>3261.3200000000011</v>
      </c>
      <c r="CH55" s="112">
        <v>6590.5133759999999</v>
      </c>
      <c r="CI55" s="112">
        <v>3391.1304578730833</v>
      </c>
      <c r="CJ55" s="131">
        <v>0</v>
      </c>
      <c r="CK55" s="131">
        <v>85193.71</v>
      </c>
      <c r="CL55" s="131">
        <v>0</v>
      </c>
      <c r="CM55" s="131">
        <v>85193.7</v>
      </c>
      <c r="CN55" s="112">
        <v>1.0000000009313226E-2</v>
      </c>
      <c r="CO55" s="131">
        <v>0</v>
      </c>
      <c r="CP55" s="131">
        <v>0</v>
      </c>
      <c r="CQ55" s="131">
        <v>0</v>
      </c>
      <c r="CR55" s="131">
        <v>0</v>
      </c>
      <c r="CS55" s="112">
        <v>0</v>
      </c>
      <c r="CT55" s="112">
        <v>34278.302410222706</v>
      </c>
      <c r="CU55" s="132">
        <v>0</v>
      </c>
      <c r="CV55" s="112">
        <v>34278.302410222706</v>
      </c>
      <c r="CW55" s="112">
        <v>30907.118490356559</v>
      </c>
      <c r="CX55" s="133">
        <v>65185.420900579265</v>
      </c>
      <c r="CY55" s="112">
        <v>65060.899474472804</v>
      </c>
      <c r="CZ55" s="112">
        <v>65060.899474472804</v>
      </c>
      <c r="DA55" s="131">
        <v>0</v>
      </c>
      <c r="DB55" s="117">
        <v>65060.899474472804</v>
      </c>
      <c r="DC55" s="112">
        <v>0</v>
      </c>
      <c r="DD55" s="134">
        <v>0</v>
      </c>
      <c r="DE55" s="112">
        <v>1061.2865563867715</v>
      </c>
      <c r="DF55" s="112">
        <v>125.66341262069403</v>
      </c>
      <c r="DG55" s="112">
        <v>63873.949505465338</v>
      </c>
      <c r="DH55" s="112">
        <v>0</v>
      </c>
      <c r="DI55" s="135">
        <v>2.1399999999999999E-2</v>
      </c>
      <c r="DJ55" s="135">
        <v>2.5000000000000001E-3</v>
      </c>
      <c r="DK55" s="135">
        <v>1.2889999999999999</v>
      </c>
      <c r="DL55" s="135">
        <v>0</v>
      </c>
      <c r="DM55" s="135">
        <v>1.3129</v>
      </c>
      <c r="DN55" s="135">
        <v>0</v>
      </c>
      <c r="DO55" s="112">
        <v>1060.4413476</v>
      </c>
      <c r="DP55" s="112">
        <v>123.883335</v>
      </c>
      <c r="DQ55" s="112">
        <v>63874.247525999999</v>
      </c>
      <c r="DR55" s="112">
        <v>0</v>
      </c>
      <c r="DS55" s="136">
        <v>65058.572208600002</v>
      </c>
      <c r="DT55" s="115">
        <v>1.0800000000000001E-2</v>
      </c>
      <c r="DU55" s="132">
        <v>1.0800000000000001E-2</v>
      </c>
      <c r="DV55" s="124">
        <v>0.10661653717039755</v>
      </c>
      <c r="DW55" s="137">
        <v>46213</v>
      </c>
    </row>
    <row r="56" spans="1:127" ht="15">
      <c r="A56" s="106" t="s">
        <v>203</v>
      </c>
      <c r="B56" s="106">
        <v>3218</v>
      </c>
      <c r="C56" s="153" t="s">
        <v>350</v>
      </c>
      <c r="D56" s="147" t="b">
        <v>1</v>
      </c>
      <c r="E56" s="108" t="s">
        <v>204</v>
      </c>
      <c r="F56" s="148" t="s">
        <v>29</v>
      </c>
      <c r="G56" s="148" t="b">
        <v>1</v>
      </c>
      <c r="H56" s="110"/>
      <c r="I56" s="148" t="b">
        <v>1</v>
      </c>
      <c r="J56" s="148" t="s">
        <v>29</v>
      </c>
      <c r="K56" s="148" t="b">
        <v>1</v>
      </c>
      <c r="L56" s="148" t="b">
        <v>0</v>
      </c>
      <c r="M56" s="111">
        <v>0</v>
      </c>
      <c r="N56" s="139">
        <v>10315209.33</v>
      </c>
      <c r="O56" s="140">
        <v>689512.44</v>
      </c>
      <c r="P56" s="135">
        <v>14.96014971100449</v>
      </c>
      <c r="Q56" s="141">
        <v>8.5907234355983145E-2</v>
      </c>
      <c r="R56" s="139">
        <v>9603579.3000000007</v>
      </c>
      <c r="S56" s="142">
        <v>200</v>
      </c>
      <c r="T56" s="140">
        <v>624896.17721983453</v>
      </c>
      <c r="U56" s="139">
        <v>42739.939999999995</v>
      </c>
      <c r="V56" s="139">
        <v>168058.93</v>
      </c>
      <c r="W56" s="139">
        <v>114873.51999999999</v>
      </c>
      <c r="X56" s="139">
        <v>95925.35</v>
      </c>
      <c r="Y56" s="118">
        <v>0</v>
      </c>
      <c r="Z56" s="139">
        <v>95925.35</v>
      </c>
      <c r="AA56" s="139">
        <v>187736.809806</v>
      </c>
      <c r="AB56" s="139">
        <v>94768.974901258567</v>
      </c>
      <c r="AC56" s="139">
        <v>7248.52</v>
      </c>
      <c r="AD56" s="139">
        <v>1365455.56</v>
      </c>
      <c r="AE56" s="139">
        <v>11462.48</v>
      </c>
      <c r="AF56" s="139">
        <v>1350637.52</v>
      </c>
      <c r="AG56" s="139">
        <v>10604.08</v>
      </c>
      <c r="AH56" s="139">
        <v>0</v>
      </c>
      <c r="AI56" s="139">
        <v>0</v>
      </c>
      <c r="AJ56" s="139">
        <v>0</v>
      </c>
      <c r="AK56" s="139">
        <v>0</v>
      </c>
      <c r="AL56" s="139">
        <v>0</v>
      </c>
      <c r="AM56" s="139">
        <v>530127.20231857593</v>
      </c>
      <c r="AN56" s="120">
        <v>0</v>
      </c>
      <c r="AO56" s="149">
        <v>530127.20231857593</v>
      </c>
      <c r="AP56" s="149">
        <v>512716.51105376979</v>
      </c>
      <c r="AQ56" s="149">
        <v>1042843.7133723458</v>
      </c>
      <c r="AR56" s="139">
        <v>1040851.6055574202</v>
      </c>
      <c r="AS56" s="139">
        <v>1040851.6055574202</v>
      </c>
      <c r="AT56" s="123">
        <v>0</v>
      </c>
      <c r="AU56" s="139">
        <v>1040851.6055574202</v>
      </c>
      <c r="AV56" s="145">
        <v>0</v>
      </c>
      <c r="AW56" s="150">
        <v>0</v>
      </c>
      <c r="AX56" s="139">
        <v>16978.581991555347</v>
      </c>
      <c r="AY56" s="139">
        <v>2010.3774439422446</v>
      </c>
      <c r="AZ56" s="139">
        <v>1021862.6461219226</v>
      </c>
      <c r="BA56" s="139">
        <v>0</v>
      </c>
      <c r="BB56" s="151">
        <v>2.46E-2</v>
      </c>
      <c r="BC56" s="151">
        <v>2.8999999999999998E-3</v>
      </c>
      <c r="BD56" s="151">
        <v>1.482</v>
      </c>
      <c r="BE56" s="151">
        <v>0</v>
      </c>
      <c r="BF56" s="151">
        <v>1.5095000000000001</v>
      </c>
      <c r="BG56" s="151">
        <v>0</v>
      </c>
      <c r="BH56" s="139">
        <v>16962.006023999998</v>
      </c>
      <c r="BI56" s="139">
        <v>1999.5860759999996</v>
      </c>
      <c r="BJ56" s="139">
        <v>1021857.4360799999</v>
      </c>
      <c r="BK56" s="139">
        <v>0</v>
      </c>
      <c r="BL56" s="139">
        <v>1040819.0281799999</v>
      </c>
      <c r="BM56" s="146">
        <v>1.8200000000000001E-2</v>
      </c>
      <c r="BN56" s="141">
        <v>2.0799999999999999E-2</v>
      </c>
      <c r="BO56" s="124">
        <v>0.10090455484313668</v>
      </c>
      <c r="BP56" s="137">
        <v>46213</v>
      </c>
      <c r="BQ56" s="125"/>
      <c r="BR56" s="125"/>
      <c r="BS56" s="125"/>
      <c r="BT56" s="125"/>
      <c r="BU56" s="126">
        <v>10132419.76</v>
      </c>
      <c r="BV56" s="127">
        <v>689512.44299999997</v>
      </c>
      <c r="BW56" s="114">
        <v>14.695049904994971</v>
      </c>
      <c r="BX56" s="115">
        <v>8.59861758511547E-2</v>
      </c>
      <c r="BY56" s="128">
        <v>9603579.3000000007</v>
      </c>
      <c r="BZ56" s="129">
        <v>200</v>
      </c>
      <c r="CA56" s="117">
        <v>625470.40404632397</v>
      </c>
      <c r="CB56" s="130">
        <v>42739.939999999995</v>
      </c>
      <c r="CC56" s="130">
        <v>168058.93</v>
      </c>
      <c r="CD56" s="130">
        <v>114873.51999999999</v>
      </c>
      <c r="CE56" s="117">
        <v>95925.35</v>
      </c>
      <c r="CF56" s="130">
        <v>0</v>
      </c>
      <c r="CG56" s="131">
        <v>95925.35</v>
      </c>
      <c r="CH56" s="112">
        <v>184410.039632</v>
      </c>
      <c r="CI56" s="112">
        <v>94887.676643061204</v>
      </c>
      <c r="CJ56" s="131">
        <v>7248.52</v>
      </c>
      <c r="CK56" s="131">
        <v>1365455.56</v>
      </c>
      <c r="CL56" s="131">
        <v>11462.48</v>
      </c>
      <c r="CM56" s="131">
        <v>1350637.52</v>
      </c>
      <c r="CN56" s="112">
        <v>10604.080000000075</v>
      </c>
      <c r="CO56" s="131">
        <v>0</v>
      </c>
      <c r="CP56" s="131">
        <v>0</v>
      </c>
      <c r="CQ56" s="131">
        <v>0</v>
      </c>
      <c r="CR56" s="131">
        <v>0</v>
      </c>
      <c r="CS56" s="112">
        <v>0</v>
      </c>
      <c r="CT56" s="112">
        <v>530582.72740326275</v>
      </c>
      <c r="CU56" s="132">
        <v>0</v>
      </c>
      <c r="CV56" s="112">
        <v>530582.72740326275</v>
      </c>
      <c r="CW56" s="112">
        <v>513187.65423845215</v>
      </c>
      <c r="CX56" s="133">
        <v>1043770.3816417148</v>
      </c>
      <c r="CY56" s="112">
        <v>1041776.503644855</v>
      </c>
      <c r="CZ56" s="112">
        <v>1041776.503644855</v>
      </c>
      <c r="DA56" s="131">
        <v>0</v>
      </c>
      <c r="DB56" s="117">
        <v>1041776.503644855</v>
      </c>
      <c r="DC56" s="112">
        <v>0</v>
      </c>
      <c r="DD56" s="134">
        <v>0</v>
      </c>
      <c r="DE56" s="112">
        <v>16993.669116297719</v>
      </c>
      <c r="DF56" s="112">
        <v>2012.1638602219491</v>
      </c>
      <c r="DG56" s="112">
        <v>1022770.6706683354</v>
      </c>
      <c r="DH56" s="112">
        <v>0</v>
      </c>
      <c r="DI56" s="135">
        <v>2.46E-2</v>
      </c>
      <c r="DJ56" s="135">
        <v>2.8999999999999998E-3</v>
      </c>
      <c r="DK56" s="135">
        <v>1.4833000000000001</v>
      </c>
      <c r="DL56" s="135">
        <v>0</v>
      </c>
      <c r="DM56" s="135">
        <v>1.5108000000000001</v>
      </c>
      <c r="DN56" s="135">
        <v>0</v>
      </c>
      <c r="DO56" s="112">
        <v>16962.0060978</v>
      </c>
      <c r="DP56" s="112">
        <v>1999.5860846999997</v>
      </c>
      <c r="DQ56" s="112">
        <v>1022753.8067019</v>
      </c>
      <c r="DR56" s="112">
        <v>0</v>
      </c>
      <c r="DS56" s="136">
        <v>1041715.3988844</v>
      </c>
      <c r="DT56" s="115">
        <v>1.8200000000000001E-2</v>
      </c>
      <c r="DU56" s="132">
        <v>2.0799999999999999E-2</v>
      </c>
      <c r="DV56" s="124">
        <v>0.1028161612251302</v>
      </c>
      <c r="DW56" s="137">
        <v>46213</v>
      </c>
    </row>
    <row r="57" spans="1:127" ht="15">
      <c r="A57" s="106" t="s">
        <v>206</v>
      </c>
      <c r="B57" s="106">
        <v>3218</v>
      </c>
      <c r="C57" s="153" t="s">
        <v>350</v>
      </c>
      <c r="D57" s="147" t="b">
        <v>1</v>
      </c>
      <c r="E57" s="108" t="s">
        <v>24</v>
      </c>
      <c r="F57" s="148" t="s">
        <v>29</v>
      </c>
      <c r="G57" s="148" t="b">
        <v>1</v>
      </c>
      <c r="H57" s="110"/>
      <c r="I57" s="148" t="b">
        <v>1</v>
      </c>
      <c r="J57" s="148" t="s">
        <v>25</v>
      </c>
      <c r="K57" s="148" t="b">
        <v>1</v>
      </c>
      <c r="L57" s="148" t="b">
        <v>1</v>
      </c>
      <c r="M57" s="111">
        <v>3.1899999999999998E-2</v>
      </c>
      <c r="N57" s="139">
        <v>75908.259999999995</v>
      </c>
      <c r="O57" s="140">
        <v>8427.51</v>
      </c>
      <c r="P57" s="135">
        <v>9.0071990421844639</v>
      </c>
      <c r="Q57" s="141">
        <v>6.3217996579182376E-4</v>
      </c>
      <c r="R57" s="139">
        <v>68253.69</v>
      </c>
      <c r="S57" s="142">
        <v>200</v>
      </c>
      <c r="T57" s="140">
        <v>4598.528248520699</v>
      </c>
      <c r="U57" s="139">
        <v>422.87</v>
      </c>
      <c r="V57" s="139">
        <v>1728.9200000000003</v>
      </c>
      <c r="W57" s="139">
        <v>1258.3700000000001</v>
      </c>
      <c r="X57" s="139">
        <v>893.4200000000003</v>
      </c>
      <c r="Y57" s="118">
        <v>0</v>
      </c>
      <c r="Z57" s="139">
        <v>893.4200000000003</v>
      </c>
      <c r="AA57" s="139">
        <v>1814.207414</v>
      </c>
      <c r="AB57" s="139">
        <v>915.80642635138884</v>
      </c>
      <c r="AC57" s="139">
        <v>0</v>
      </c>
      <c r="AD57" s="139">
        <v>9189.1600000000017</v>
      </c>
      <c r="AE57" s="139">
        <v>28.81</v>
      </c>
      <c r="AF57" s="139">
        <v>9160.33</v>
      </c>
      <c r="AG57" s="139">
        <v>0.02</v>
      </c>
      <c r="AH57" s="139">
        <v>805.51</v>
      </c>
      <c r="AI57" s="139">
        <v>3450.95</v>
      </c>
      <c r="AJ57" s="139">
        <v>2646.63</v>
      </c>
      <c r="AK57" s="139">
        <v>0</v>
      </c>
      <c r="AL57" s="139">
        <v>1609.83</v>
      </c>
      <c r="AM57" s="139">
        <v>3682.7218221693101</v>
      </c>
      <c r="AN57" s="120">
        <v>0</v>
      </c>
      <c r="AO57" s="149">
        <v>3682.7218221693101</v>
      </c>
      <c r="AP57" s="149">
        <v>3773.0129348099649</v>
      </c>
      <c r="AQ57" s="149">
        <v>7455.7347569792746</v>
      </c>
      <c r="AR57" s="139">
        <v>7441.4923280467929</v>
      </c>
      <c r="AS57" s="139">
        <v>7441.4923280467929</v>
      </c>
      <c r="AT57" s="123">
        <v>0</v>
      </c>
      <c r="AU57" s="139">
        <v>7441.4923280467929</v>
      </c>
      <c r="AV57" s="145">
        <v>0</v>
      </c>
      <c r="AW57" s="150">
        <v>0</v>
      </c>
      <c r="AX57" s="139">
        <v>121.38712853654955</v>
      </c>
      <c r="AY57" s="139">
        <v>14.373046307175276</v>
      </c>
      <c r="AZ57" s="139">
        <v>7305.7321532030683</v>
      </c>
      <c r="BA57" s="139">
        <v>0</v>
      </c>
      <c r="BB57" s="151">
        <v>1.44E-2</v>
      </c>
      <c r="BC57" s="151">
        <v>1.6999999999999999E-3</v>
      </c>
      <c r="BD57" s="151">
        <v>0.8669</v>
      </c>
      <c r="BE57" s="151">
        <v>0</v>
      </c>
      <c r="BF57" s="151">
        <v>0.88300000000000001</v>
      </c>
      <c r="BG57" s="151">
        <v>0</v>
      </c>
      <c r="BH57" s="139">
        <v>121.356144</v>
      </c>
      <c r="BI57" s="139">
        <v>14.326767</v>
      </c>
      <c r="BJ57" s="139">
        <v>7305.808419</v>
      </c>
      <c r="BK57" s="139">
        <v>0</v>
      </c>
      <c r="BL57" s="139">
        <v>7441.4913299999998</v>
      </c>
      <c r="BM57" s="146">
        <v>2.3900000000000001E-2</v>
      </c>
      <c r="BN57" s="141">
        <v>2.4500000000000001E-2</v>
      </c>
      <c r="BO57" s="124">
        <v>9.8032708535893104E-2</v>
      </c>
      <c r="BP57" s="137">
        <v>46213</v>
      </c>
      <c r="BQ57" s="125"/>
      <c r="BR57" s="125"/>
      <c r="BS57" s="125"/>
      <c r="BT57" s="125"/>
      <c r="BU57" s="126">
        <v>74559.56</v>
      </c>
      <c r="BV57" s="127">
        <v>8427.5079999999998</v>
      </c>
      <c r="BW57" s="114">
        <v>8.8471657339275147</v>
      </c>
      <c r="BX57" s="115">
        <v>6.3273054111456588E-4</v>
      </c>
      <c r="BY57" s="128">
        <v>68253.69</v>
      </c>
      <c r="BZ57" s="129">
        <v>200</v>
      </c>
      <c r="CA57" s="117">
        <v>4602.5331779894723</v>
      </c>
      <c r="CB57" s="130">
        <v>422.87</v>
      </c>
      <c r="CC57" s="130">
        <v>1728.9200000000003</v>
      </c>
      <c r="CD57" s="130">
        <v>1258.3700000000001</v>
      </c>
      <c r="CE57" s="117">
        <v>893.4200000000003</v>
      </c>
      <c r="CF57" s="130">
        <v>0</v>
      </c>
      <c r="CG57" s="131">
        <v>893.4200000000003</v>
      </c>
      <c r="CH57" s="112">
        <v>1781.9734840000001</v>
      </c>
      <c r="CI57" s="112">
        <v>916.90953526024896</v>
      </c>
      <c r="CJ57" s="131">
        <v>0</v>
      </c>
      <c r="CK57" s="131">
        <v>9189.1600000000017</v>
      </c>
      <c r="CL57" s="131">
        <v>28.81</v>
      </c>
      <c r="CM57" s="131">
        <v>9160.33</v>
      </c>
      <c r="CN57" s="112">
        <v>2.0000000002255547E-2</v>
      </c>
      <c r="CO57" s="131">
        <v>805.51</v>
      </c>
      <c r="CP57" s="131">
        <v>3450.95</v>
      </c>
      <c r="CQ57" s="131">
        <v>2646.63</v>
      </c>
      <c r="CR57" s="131">
        <v>0</v>
      </c>
      <c r="CS57" s="112">
        <v>1609.83</v>
      </c>
      <c r="CT57" s="112">
        <v>3685.6236427292233</v>
      </c>
      <c r="CU57" s="132">
        <v>0</v>
      </c>
      <c r="CV57" s="112">
        <v>3685.6236427292233</v>
      </c>
      <c r="CW57" s="112">
        <v>3776.2989102073211</v>
      </c>
      <c r="CX57" s="133">
        <v>7461.9225529365449</v>
      </c>
      <c r="CY57" s="112">
        <v>7447.6683036742015</v>
      </c>
      <c r="CZ57" s="112">
        <v>7447.6683036742015</v>
      </c>
      <c r="DA57" s="131">
        <v>0</v>
      </c>
      <c r="DB57" s="117">
        <v>7447.6683036742015</v>
      </c>
      <c r="DC57" s="112">
        <v>0</v>
      </c>
      <c r="DD57" s="134">
        <v>0</v>
      </c>
      <c r="DE57" s="112">
        <v>121.48787230060577</v>
      </c>
      <c r="DF57" s="112">
        <v>14.384975041328527</v>
      </c>
      <c r="DG57" s="112">
        <v>7311.7954563322673</v>
      </c>
      <c r="DH57" s="112">
        <v>0</v>
      </c>
      <c r="DI57" s="135">
        <v>1.44E-2</v>
      </c>
      <c r="DJ57" s="135">
        <v>1.6999999999999999E-3</v>
      </c>
      <c r="DK57" s="135">
        <v>0.86760000000000004</v>
      </c>
      <c r="DL57" s="135">
        <v>0</v>
      </c>
      <c r="DM57" s="135">
        <v>0.88370000000000004</v>
      </c>
      <c r="DN57" s="135">
        <v>0</v>
      </c>
      <c r="DO57" s="112">
        <v>121.35611519999999</v>
      </c>
      <c r="DP57" s="112">
        <v>14.3267636</v>
      </c>
      <c r="DQ57" s="112">
        <v>7311.7059408000005</v>
      </c>
      <c r="DR57" s="112">
        <v>0</v>
      </c>
      <c r="DS57" s="136">
        <v>7447.3888195999998</v>
      </c>
      <c r="DT57" s="115">
        <v>2.3900000000000001E-2</v>
      </c>
      <c r="DU57" s="132">
        <v>2.4500000000000001E-2</v>
      </c>
      <c r="DV57" s="124">
        <v>9.9888844618640477E-2</v>
      </c>
      <c r="DW57" s="137">
        <v>46213</v>
      </c>
    </row>
    <row r="58" spans="1:127" ht="15">
      <c r="A58" s="106" t="s">
        <v>207</v>
      </c>
      <c r="B58" s="106">
        <v>3218</v>
      </c>
      <c r="C58" s="153" t="s">
        <v>350</v>
      </c>
      <c r="D58" s="147" t="b">
        <v>1</v>
      </c>
      <c r="E58" s="108" t="s">
        <v>27</v>
      </c>
      <c r="F58" s="148" t="s">
        <v>29</v>
      </c>
      <c r="G58" s="148" t="b">
        <v>1</v>
      </c>
      <c r="H58" s="110"/>
      <c r="I58" s="148" t="b">
        <v>1</v>
      </c>
      <c r="J58" s="148" t="s">
        <v>25</v>
      </c>
      <c r="K58" s="148" t="b">
        <v>1</v>
      </c>
      <c r="L58" s="148" t="b">
        <v>1</v>
      </c>
      <c r="M58" s="111">
        <v>3.2099999999999997E-2</v>
      </c>
      <c r="N58" s="139">
        <v>326735.12</v>
      </c>
      <c r="O58" s="140">
        <v>58571.76</v>
      </c>
      <c r="P58" s="135">
        <v>5.5783729223776097</v>
      </c>
      <c r="Q58" s="141">
        <v>2.7211188477326109E-3</v>
      </c>
      <c r="R58" s="139">
        <v>312014.53999999998</v>
      </c>
      <c r="S58" s="142">
        <v>200</v>
      </c>
      <c r="T58" s="140">
        <v>19793.638783233873</v>
      </c>
      <c r="U58" s="139">
        <v>1968.96</v>
      </c>
      <c r="V58" s="139">
        <v>6965.29</v>
      </c>
      <c r="W58" s="139">
        <v>4735.0800000000008</v>
      </c>
      <c r="X58" s="139">
        <v>4199.1699999999992</v>
      </c>
      <c r="Y58" s="118">
        <v>0</v>
      </c>
      <c r="Z58" s="139">
        <v>4199.1699999999992</v>
      </c>
      <c r="AA58" s="139">
        <v>8037.6839520000003</v>
      </c>
      <c r="AB58" s="139">
        <v>4057.3985969958271</v>
      </c>
      <c r="AC58" s="139">
        <v>0</v>
      </c>
      <c r="AD58" s="139">
        <v>41940.49</v>
      </c>
      <c r="AE58" s="139">
        <v>0</v>
      </c>
      <c r="AF58" s="139">
        <v>41940.49</v>
      </c>
      <c r="AG58" s="139">
        <v>0</v>
      </c>
      <c r="AH58" s="139">
        <v>5865.62</v>
      </c>
      <c r="AI58" s="139">
        <v>21484.12</v>
      </c>
      <c r="AJ58" s="139">
        <v>15527.92</v>
      </c>
      <c r="AK58" s="139">
        <v>0</v>
      </c>
      <c r="AL58" s="139">
        <v>11821.82</v>
      </c>
      <c r="AM58" s="139">
        <v>15736.240186238047</v>
      </c>
      <c r="AN58" s="120">
        <v>0</v>
      </c>
      <c r="AO58" s="149">
        <v>15736.240186238047</v>
      </c>
      <c r="AP58" s="149">
        <v>16240.338456140164</v>
      </c>
      <c r="AQ58" s="149">
        <v>31976.578642378212</v>
      </c>
      <c r="AR58" s="139">
        <v>31915.494904334599</v>
      </c>
      <c r="AS58" s="139">
        <v>31915.494904334599</v>
      </c>
      <c r="AT58" s="123">
        <v>0</v>
      </c>
      <c r="AU58" s="139">
        <v>31915.494904334599</v>
      </c>
      <c r="AV58" s="145">
        <v>0</v>
      </c>
      <c r="AW58" s="150">
        <v>0</v>
      </c>
      <c r="AX58" s="139">
        <v>520.61201053161869</v>
      </c>
      <c r="AY58" s="139">
        <v>61.64393725805548</v>
      </c>
      <c r="AZ58" s="139">
        <v>31333.238956544927</v>
      </c>
      <c r="BA58" s="139">
        <v>0</v>
      </c>
      <c r="BB58" s="151">
        <v>8.8999999999999999E-3</v>
      </c>
      <c r="BC58" s="151">
        <v>1.1000000000000001E-3</v>
      </c>
      <c r="BD58" s="151">
        <v>0.53500000000000003</v>
      </c>
      <c r="BE58" s="151">
        <v>0</v>
      </c>
      <c r="BF58" s="151">
        <v>0.54500000000000004</v>
      </c>
      <c r="BG58" s="151">
        <v>0</v>
      </c>
      <c r="BH58" s="139">
        <v>521.28866400000004</v>
      </c>
      <c r="BI58" s="139">
        <v>64.428936000000007</v>
      </c>
      <c r="BJ58" s="139">
        <v>31335.891600000003</v>
      </c>
      <c r="BK58" s="139">
        <v>0</v>
      </c>
      <c r="BL58" s="139">
        <v>31921.609200000003</v>
      </c>
      <c r="BM58" s="146">
        <v>2.46E-2</v>
      </c>
      <c r="BN58" s="141">
        <v>2.5100000000000001E-2</v>
      </c>
      <c r="BO58" s="124">
        <v>9.7680025656056199E-2</v>
      </c>
      <c r="BP58" s="137">
        <v>46213</v>
      </c>
      <c r="BQ58" s="125"/>
      <c r="BR58" s="125"/>
      <c r="BS58" s="125"/>
      <c r="BT58" s="125"/>
      <c r="BU58" s="126">
        <v>320926.96999999997</v>
      </c>
      <c r="BV58" s="127">
        <v>58571.756999999998</v>
      </c>
      <c r="BW58" s="114">
        <v>5.4792102275504551</v>
      </c>
      <c r="BX58" s="115">
        <v>2.7234642396811093E-3</v>
      </c>
      <c r="BY58" s="128">
        <v>312014.53999999998</v>
      </c>
      <c r="BZ58" s="129">
        <v>200</v>
      </c>
      <c r="CA58" s="117">
        <v>19810.69935413557</v>
      </c>
      <c r="CB58" s="130">
        <v>1968.96</v>
      </c>
      <c r="CC58" s="130">
        <v>6965.29</v>
      </c>
      <c r="CD58" s="130">
        <v>4735.0800000000008</v>
      </c>
      <c r="CE58" s="117">
        <v>4199.1699999999992</v>
      </c>
      <c r="CF58" s="130">
        <v>0</v>
      </c>
      <c r="CG58" s="131">
        <v>4199.1699999999992</v>
      </c>
      <c r="CH58" s="112">
        <v>7894.8034619999999</v>
      </c>
      <c r="CI58" s="112">
        <v>4062.2493198183997</v>
      </c>
      <c r="CJ58" s="131">
        <v>0</v>
      </c>
      <c r="CK58" s="131">
        <v>41940.49</v>
      </c>
      <c r="CL58" s="131">
        <v>0</v>
      </c>
      <c r="CM58" s="131">
        <v>41940.49</v>
      </c>
      <c r="CN58" s="112">
        <v>0</v>
      </c>
      <c r="CO58" s="131">
        <v>5865.62</v>
      </c>
      <c r="CP58" s="131">
        <v>21484.12</v>
      </c>
      <c r="CQ58" s="131">
        <v>15527.92</v>
      </c>
      <c r="CR58" s="131">
        <v>0</v>
      </c>
      <c r="CS58" s="112">
        <v>11821.819999999998</v>
      </c>
      <c r="CT58" s="112">
        <v>15748.450034317169</v>
      </c>
      <c r="CU58" s="132">
        <v>0</v>
      </c>
      <c r="CV58" s="112">
        <v>15748.450034317169</v>
      </c>
      <c r="CW58" s="112">
        <v>16254.336359645062</v>
      </c>
      <c r="CX58" s="133">
        <v>32002.786393962233</v>
      </c>
      <c r="CY58" s="112">
        <v>31941.652592168815</v>
      </c>
      <c r="CZ58" s="112">
        <v>31941.652592168815</v>
      </c>
      <c r="DA58" s="131">
        <v>0</v>
      </c>
      <c r="DB58" s="117">
        <v>31941.652592168815</v>
      </c>
      <c r="DC58" s="112">
        <v>0</v>
      </c>
      <c r="DD58" s="134">
        <v>0</v>
      </c>
      <c r="DE58" s="112">
        <v>521.03870002821111</v>
      </c>
      <c r="DF58" s="112">
        <v>61.694460142707641</v>
      </c>
      <c r="DG58" s="112">
        <v>31358.919431997896</v>
      </c>
      <c r="DH58" s="112">
        <v>0</v>
      </c>
      <c r="DI58" s="135">
        <v>8.8999999999999999E-3</v>
      </c>
      <c r="DJ58" s="135">
        <v>1.1000000000000001E-3</v>
      </c>
      <c r="DK58" s="135">
        <v>0.53539999999999999</v>
      </c>
      <c r="DL58" s="135">
        <v>0</v>
      </c>
      <c r="DM58" s="135">
        <v>0.5454</v>
      </c>
      <c r="DN58" s="135">
        <v>0</v>
      </c>
      <c r="DO58" s="112">
        <v>521.2886373</v>
      </c>
      <c r="DP58" s="112">
        <v>64.428932700000004</v>
      </c>
      <c r="DQ58" s="112">
        <v>31359.318697799998</v>
      </c>
      <c r="DR58" s="112">
        <v>0</v>
      </c>
      <c r="DS58" s="136">
        <v>31945.036267799998</v>
      </c>
      <c r="DT58" s="115">
        <v>2.46E-2</v>
      </c>
      <c r="DU58" s="132">
        <v>2.5100000000000001E-2</v>
      </c>
      <c r="DV58" s="124">
        <v>9.9529349596790884E-2</v>
      </c>
      <c r="DW58" s="137">
        <v>46213</v>
      </c>
    </row>
    <row r="59" spans="1:127" ht="15">
      <c r="A59" s="106" t="s">
        <v>208</v>
      </c>
      <c r="B59" s="106">
        <v>3218</v>
      </c>
      <c r="C59" s="153" t="s">
        <v>350</v>
      </c>
      <c r="D59" s="147" t="b">
        <v>1</v>
      </c>
      <c r="E59" s="108" t="s">
        <v>209</v>
      </c>
      <c r="F59" s="148" t="s">
        <v>29</v>
      </c>
      <c r="G59" s="148" t="b">
        <v>1</v>
      </c>
      <c r="H59" s="110"/>
      <c r="I59" s="148" t="b">
        <v>1</v>
      </c>
      <c r="J59" s="148" t="s">
        <v>29</v>
      </c>
      <c r="K59" s="148" t="b">
        <v>1</v>
      </c>
      <c r="L59" s="148" t="b">
        <v>0</v>
      </c>
      <c r="M59" s="111">
        <v>0</v>
      </c>
      <c r="N59" s="139">
        <v>93887.56</v>
      </c>
      <c r="O59" s="140">
        <v>6913.23</v>
      </c>
      <c r="P59" s="135">
        <v>13.580852944282196</v>
      </c>
      <c r="Q59" s="141">
        <v>7.8191536031886123E-4</v>
      </c>
      <c r="R59" s="139">
        <v>83551.929999999993</v>
      </c>
      <c r="S59" s="142">
        <v>200</v>
      </c>
      <c r="T59" s="140">
        <v>5687.7156299549224</v>
      </c>
      <c r="U59" s="139">
        <v>278.27999999999997</v>
      </c>
      <c r="V59" s="139">
        <v>966.66</v>
      </c>
      <c r="W59" s="139">
        <v>653.37</v>
      </c>
      <c r="X59" s="139">
        <v>591.57000000000005</v>
      </c>
      <c r="Y59" s="118">
        <v>0</v>
      </c>
      <c r="Z59" s="139">
        <v>591.57000000000005</v>
      </c>
      <c r="AA59" s="139">
        <v>1211.1495239999999</v>
      </c>
      <c r="AB59" s="139">
        <v>611.38462382649357</v>
      </c>
      <c r="AC59" s="139">
        <v>0</v>
      </c>
      <c r="AD59" s="139">
        <v>11864.07</v>
      </c>
      <c r="AE59" s="139">
        <v>0</v>
      </c>
      <c r="AF59" s="139">
        <v>11864.07</v>
      </c>
      <c r="AG59" s="139">
        <v>0</v>
      </c>
      <c r="AH59" s="139">
        <v>0</v>
      </c>
      <c r="AI59" s="139">
        <v>0</v>
      </c>
      <c r="AJ59" s="139">
        <v>0</v>
      </c>
      <c r="AK59" s="139">
        <v>0</v>
      </c>
      <c r="AL59" s="139">
        <v>0</v>
      </c>
      <c r="AM59" s="139">
        <v>5076.3310061284292</v>
      </c>
      <c r="AN59" s="120">
        <v>0</v>
      </c>
      <c r="AO59" s="149">
        <v>5076.3310061284292</v>
      </c>
      <c r="AP59" s="149">
        <v>4666.6723528868488</v>
      </c>
      <c r="AQ59" s="149">
        <v>9743.003359015278</v>
      </c>
      <c r="AR59" s="139">
        <v>9724.391640995158</v>
      </c>
      <c r="AS59" s="139">
        <v>9724.391640995158</v>
      </c>
      <c r="AT59" s="123">
        <v>0</v>
      </c>
      <c r="AU59" s="139">
        <v>9724.391640995158</v>
      </c>
      <c r="AV59" s="145">
        <v>0</v>
      </c>
      <c r="AW59" s="150">
        <v>0</v>
      </c>
      <c r="AX59" s="139">
        <v>158.62624404197393</v>
      </c>
      <c r="AY59" s="139">
        <v>18.782406163122054</v>
      </c>
      <c r="AZ59" s="139">
        <v>9546.9829907900621</v>
      </c>
      <c r="BA59" s="139">
        <v>0</v>
      </c>
      <c r="BB59" s="151">
        <v>2.29E-2</v>
      </c>
      <c r="BC59" s="151">
        <v>2.7000000000000001E-3</v>
      </c>
      <c r="BD59" s="151">
        <v>1.381</v>
      </c>
      <c r="BE59" s="151">
        <v>0</v>
      </c>
      <c r="BF59" s="151">
        <v>1.4066000000000001</v>
      </c>
      <c r="BG59" s="151">
        <v>0</v>
      </c>
      <c r="BH59" s="139">
        <v>158.31296699999999</v>
      </c>
      <c r="BI59" s="139">
        <v>18.665721000000001</v>
      </c>
      <c r="BJ59" s="139">
        <v>9547.1706299999987</v>
      </c>
      <c r="BK59" s="139">
        <v>0</v>
      </c>
      <c r="BL59" s="139">
        <v>9724.1493179999998</v>
      </c>
      <c r="BM59" s="146">
        <v>1.29E-2</v>
      </c>
      <c r="BN59" s="141">
        <v>1.35E-2</v>
      </c>
      <c r="BO59" s="124">
        <v>0.10357486807618771</v>
      </c>
      <c r="BP59" s="137">
        <v>46213</v>
      </c>
      <c r="BQ59" s="125"/>
      <c r="BR59" s="125"/>
      <c r="BS59" s="125"/>
      <c r="BT59" s="125"/>
      <c r="BU59" s="126">
        <v>92233.06</v>
      </c>
      <c r="BV59" s="127">
        <v>6913.2280000000001</v>
      </c>
      <c r="BW59" s="114">
        <v>13.341533072538617</v>
      </c>
      <c r="BX59" s="115">
        <v>7.8271215605956129E-4</v>
      </c>
      <c r="BY59" s="128">
        <v>83551.929999999993</v>
      </c>
      <c r="BZ59" s="129">
        <v>200</v>
      </c>
      <c r="CA59" s="117">
        <v>5693.5115866763927</v>
      </c>
      <c r="CB59" s="130">
        <v>278.27999999999997</v>
      </c>
      <c r="CC59" s="130">
        <v>966.66</v>
      </c>
      <c r="CD59" s="130">
        <v>653.37</v>
      </c>
      <c r="CE59" s="117">
        <v>591.57000000000005</v>
      </c>
      <c r="CF59" s="130">
        <v>0</v>
      </c>
      <c r="CG59" s="131">
        <v>591.57000000000005</v>
      </c>
      <c r="CH59" s="112">
        <v>1189.806474</v>
      </c>
      <c r="CI59" s="112">
        <v>612.21163553799295</v>
      </c>
      <c r="CJ59" s="131">
        <v>0</v>
      </c>
      <c r="CK59" s="131">
        <v>11864.07</v>
      </c>
      <c r="CL59" s="131">
        <v>0</v>
      </c>
      <c r="CM59" s="131">
        <v>11864.07</v>
      </c>
      <c r="CN59" s="112">
        <v>0</v>
      </c>
      <c r="CO59" s="131">
        <v>0</v>
      </c>
      <c r="CP59" s="131">
        <v>0</v>
      </c>
      <c r="CQ59" s="131">
        <v>0</v>
      </c>
      <c r="CR59" s="131">
        <v>0</v>
      </c>
      <c r="CS59" s="112">
        <v>0</v>
      </c>
      <c r="CT59" s="112">
        <v>5081.2999511383996</v>
      </c>
      <c r="CU59" s="132">
        <v>0</v>
      </c>
      <c r="CV59" s="112">
        <v>5081.2999511383996</v>
      </c>
      <c r="CW59" s="112">
        <v>4671.4278351841995</v>
      </c>
      <c r="CX59" s="133">
        <v>9752.7277863225991</v>
      </c>
      <c r="CY59" s="112">
        <v>9734.0974920696372</v>
      </c>
      <c r="CZ59" s="112">
        <v>9734.0974920696372</v>
      </c>
      <c r="DA59" s="131">
        <v>0</v>
      </c>
      <c r="DB59" s="117">
        <v>9734.0974920696372</v>
      </c>
      <c r="DC59" s="112">
        <v>0</v>
      </c>
      <c r="DD59" s="134">
        <v>0</v>
      </c>
      <c r="DE59" s="112">
        <v>158.78456784854347</v>
      </c>
      <c r="DF59" s="112">
        <v>18.801152758669598</v>
      </c>
      <c r="DG59" s="112">
        <v>9556.5117714624248</v>
      </c>
      <c r="DH59" s="112">
        <v>0</v>
      </c>
      <c r="DI59" s="135">
        <v>2.3E-2</v>
      </c>
      <c r="DJ59" s="135">
        <v>2.7000000000000001E-3</v>
      </c>
      <c r="DK59" s="135">
        <v>1.3824000000000001</v>
      </c>
      <c r="DL59" s="135">
        <v>0</v>
      </c>
      <c r="DM59" s="135">
        <v>1.4081000000000001</v>
      </c>
      <c r="DN59" s="135">
        <v>0</v>
      </c>
      <c r="DO59" s="112">
        <v>159.004244</v>
      </c>
      <c r="DP59" s="112">
        <v>18.665715600000002</v>
      </c>
      <c r="DQ59" s="112">
        <v>9556.8463872000011</v>
      </c>
      <c r="DR59" s="112">
        <v>0</v>
      </c>
      <c r="DS59" s="136">
        <v>9734.516346800001</v>
      </c>
      <c r="DT59" s="115">
        <v>1.29E-2</v>
      </c>
      <c r="DU59" s="132">
        <v>1.35E-2</v>
      </c>
      <c r="DV59" s="124">
        <v>0.10553805210484871</v>
      </c>
      <c r="DW59" s="137">
        <v>46213</v>
      </c>
    </row>
    <row r="60" spans="1:127" ht="15">
      <c r="A60" s="106" t="s">
        <v>211</v>
      </c>
      <c r="B60" s="106">
        <v>3218</v>
      </c>
      <c r="C60" s="153" t="s">
        <v>350</v>
      </c>
      <c r="D60" s="147" t="b">
        <v>1</v>
      </c>
      <c r="E60" s="108" t="s">
        <v>212</v>
      </c>
      <c r="F60" s="148" t="s">
        <v>29</v>
      </c>
      <c r="G60" s="148" t="b">
        <v>1</v>
      </c>
      <c r="H60" s="110"/>
      <c r="I60" s="148" t="b">
        <v>1</v>
      </c>
      <c r="J60" s="148" t="s">
        <v>29</v>
      </c>
      <c r="K60" s="148" t="b">
        <v>1</v>
      </c>
      <c r="L60" s="148" t="b">
        <v>0</v>
      </c>
      <c r="M60" s="111">
        <v>0</v>
      </c>
      <c r="N60" s="139">
        <v>26529.72</v>
      </c>
      <c r="O60" s="140">
        <v>1796.59</v>
      </c>
      <c r="P60" s="135">
        <v>14.766708041344994</v>
      </c>
      <c r="Q60" s="141">
        <v>2.209450919052375E-4</v>
      </c>
      <c r="R60" s="139">
        <v>23622.78</v>
      </c>
      <c r="S60" s="142">
        <v>200</v>
      </c>
      <c r="T60" s="140">
        <v>1607.1724848566489</v>
      </c>
      <c r="U60" s="139">
        <v>0</v>
      </c>
      <c r="V60" s="139">
        <v>0.04</v>
      </c>
      <c r="W60" s="139">
        <v>0.03</v>
      </c>
      <c r="X60" s="139">
        <v>1.0000000000000002E-2</v>
      </c>
      <c r="Y60" s="118">
        <v>0</v>
      </c>
      <c r="Z60" s="139">
        <v>1.0000000000000002E-2</v>
      </c>
      <c r="AA60" s="139">
        <v>0</v>
      </c>
      <c r="AB60" s="139">
        <v>0</v>
      </c>
      <c r="AC60" s="139">
        <v>0</v>
      </c>
      <c r="AD60" s="139">
        <v>3634.1000000000004</v>
      </c>
      <c r="AE60" s="139">
        <v>0</v>
      </c>
      <c r="AF60" s="139">
        <v>3634.1000000000004</v>
      </c>
      <c r="AG60" s="139">
        <v>0</v>
      </c>
      <c r="AH60" s="139">
        <v>0</v>
      </c>
      <c r="AI60" s="139">
        <v>0</v>
      </c>
      <c r="AJ60" s="139">
        <v>0</v>
      </c>
      <c r="AK60" s="139">
        <v>0</v>
      </c>
      <c r="AL60" s="139">
        <v>0</v>
      </c>
      <c r="AM60" s="139">
        <v>1607.1724848566489</v>
      </c>
      <c r="AN60" s="120">
        <v>0</v>
      </c>
      <c r="AO60" s="149">
        <v>1607.1724848566489</v>
      </c>
      <c r="AP60" s="149">
        <v>1318.657241213099</v>
      </c>
      <c r="AQ60" s="149">
        <v>2925.8297260697482</v>
      </c>
      <c r="AR60" s="139">
        <v>2920.2406160356118</v>
      </c>
      <c r="AS60" s="139">
        <v>2920.2406160356118</v>
      </c>
      <c r="AT60" s="123">
        <v>0</v>
      </c>
      <c r="AU60" s="139">
        <v>2920.2406160356118</v>
      </c>
      <c r="AV60" s="145">
        <v>0</v>
      </c>
      <c r="AW60" s="150">
        <v>0</v>
      </c>
      <c r="AX60" s="139">
        <v>47.635555798444202</v>
      </c>
      <c r="AY60" s="139">
        <v>5.6403677853942922</v>
      </c>
      <c r="AZ60" s="139">
        <v>2866.9646924517733</v>
      </c>
      <c r="BA60" s="139">
        <v>0</v>
      </c>
      <c r="BB60" s="151">
        <v>2.6499999999999999E-2</v>
      </c>
      <c r="BC60" s="151">
        <v>3.0999999999999999E-3</v>
      </c>
      <c r="BD60" s="151">
        <v>1.5958000000000001</v>
      </c>
      <c r="BE60" s="151">
        <v>0</v>
      </c>
      <c r="BF60" s="151">
        <v>1.6254000000000002</v>
      </c>
      <c r="BG60" s="151">
        <v>0</v>
      </c>
      <c r="BH60" s="139">
        <v>47.609634999999997</v>
      </c>
      <c r="BI60" s="139">
        <v>5.5694289999999995</v>
      </c>
      <c r="BJ60" s="139">
        <v>2866.9983219999999</v>
      </c>
      <c r="BK60" s="139">
        <v>0</v>
      </c>
      <c r="BL60" s="139">
        <v>2920.1773860000003</v>
      </c>
      <c r="BM60" s="146">
        <v>0</v>
      </c>
      <c r="BN60" s="141">
        <v>0</v>
      </c>
      <c r="BO60" s="124">
        <v>0.11007430971889683</v>
      </c>
      <c r="BP60" s="137">
        <v>46213</v>
      </c>
      <c r="BQ60" s="125"/>
      <c r="BR60" s="125"/>
      <c r="BS60" s="125"/>
      <c r="BT60" s="125"/>
      <c r="BU60" s="126">
        <v>26066.63</v>
      </c>
      <c r="BV60" s="127">
        <v>1796.59</v>
      </c>
      <c r="BW60" s="114">
        <v>14.508947506108797</v>
      </c>
      <c r="BX60" s="115">
        <v>2.2120775531579286E-4</v>
      </c>
      <c r="BY60" s="128">
        <v>23622.78</v>
      </c>
      <c r="BZ60" s="129">
        <v>200</v>
      </c>
      <c r="CA60" s="117">
        <v>1609.0831197686218</v>
      </c>
      <c r="CB60" s="130">
        <v>0</v>
      </c>
      <c r="CC60" s="130">
        <v>0.04</v>
      </c>
      <c r="CD60" s="130">
        <v>0.03</v>
      </c>
      <c r="CE60" s="117">
        <v>1.0000000000000002E-2</v>
      </c>
      <c r="CF60" s="130">
        <v>0</v>
      </c>
      <c r="CG60" s="131">
        <v>1.0000000000000002E-2</v>
      </c>
      <c r="CH60" s="112">
        <v>0</v>
      </c>
      <c r="CI60" s="112">
        <v>0</v>
      </c>
      <c r="CJ60" s="131">
        <v>0</v>
      </c>
      <c r="CK60" s="131">
        <v>3634.1000000000004</v>
      </c>
      <c r="CL60" s="131">
        <v>0</v>
      </c>
      <c r="CM60" s="131">
        <v>3634.1000000000004</v>
      </c>
      <c r="CN60" s="112">
        <v>0</v>
      </c>
      <c r="CO60" s="131">
        <v>0</v>
      </c>
      <c r="CP60" s="131">
        <v>0</v>
      </c>
      <c r="CQ60" s="131">
        <v>0</v>
      </c>
      <c r="CR60" s="131">
        <v>0</v>
      </c>
      <c r="CS60" s="112">
        <v>0</v>
      </c>
      <c r="CT60" s="112">
        <v>1609.0831197686218</v>
      </c>
      <c r="CU60" s="132">
        <v>0</v>
      </c>
      <c r="CV60" s="112">
        <v>1609.0831197686218</v>
      </c>
      <c r="CW60" s="112">
        <v>1320.2248841299152</v>
      </c>
      <c r="CX60" s="133">
        <v>2929.3080038985372</v>
      </c>
      <c r="CY60" s="112">
        <v>2923.7122494321075</v>
      </c>
      <c r="CZ60" s="112">
        <v>2923.7122494321075</v>
      </c>
      <c r="DA60" s="131">
        <v>0</v>
      </c>
      <c r="DB60" s="117">
        <v>2923.7122494321075</v>
      </c>
      <c r="DC60" s="112">
        <v>0</v>
      </c>
      <c r="DD60" s="134">
        <v>0</v>
      </c>
      <c r="DE60" s="112">
        <v>47.692185784844099</v>
      </c>
      <c r="DF60" s="112">
        <v>5.6470731538028982</v>
      </c>
      <c r="DG60" s="112">
        <v>2870.3729904934603</v>
      </c>
      <c r="DH60" s="112">
        <v>0</v>
      </c>
      <c r="DI60" s="135">
        <v>2.6499999999999999E-2</v>
      </c>
      <c r="DJ60" s="135">
        <v>3.0999999999999999E-3</v>
      </c>
      <c r="DK60" s="135">
        <v>1.5976999999999999</v>
      </c>
      <c r="DL60" s="135">
        <v>0</v>
      </c>
      <c r="DM60" s="135">
        <v>1.6273</v>
      </c>
      <c r="DN60" s="135">
        <v>0</v>
      </c>
      <c r="DO60" s="112">
        <v>47.609634999999997</v>
      </c>
      <c r="DP60" s="112">
        <v>5.5694289999999995</v>
      </c>
      <c r="DQ60" s="112">
        <v>2870.4118429999999</v>
      </c>
      <c r="DR60" s="112">
        <v>0</v>
      </c>
      <c r="DS60" s="136">
        <v>2923.5909069999998</v>
      </c>
      <c r="DT60" s="115">
        <v>0</v>
      </c>
      <c r="DU60" s="132">
        <v>0</v>
      </c>
      <c r="DV60" s="124">
        <v>0.11216303179322019</v>
      </c>
      <c r="DW60" s="137">
        <v>46213</v>
      </c>
    </row>
    <row r="61" spans="1:127" ht="15">
      <c r="A61" s="106" t="s">
        <v>214</v>
      </c>
      <c r="B61" s="106">
        <v>3218</v>
      </c>
      <c r="C61" s="153" t="s">
        <v>350</v>
      </c>
      <c r="D61" s="147" t="b">
        <v>1</v>
      </c>
      <c r="E61" s="108" t="s">
        <v>215</v>
      </c>
      <c r="F61" s="148" t="s">
        <v>29</v>
      </c>
      <c r="G61" s="148" t="b">
        <v>1</v>
      </c>
      <c r="H61" s="110"/>
      <c r="I61" s="148" t="b">
        <v>1</v>
      </c>
      <c r="J61" s="148" t="s">
        <v>29</v>
      </c>
      <c r="K61" s="148" t="b">
        <v>1</v>
      </c>
      <c r="L61" s="148" t="b">
        <v>0</v>
      </c>
      <c r="M61" s="111">
        <v>0</v>
      </c>
      <c r="N61" s="139">
        <v>54379093.229999997</v>
      </c>
      <c r="O61" s="140">
        <v>3734541.83</v>
      </c>
      <c r="P61" s="135">
        <v>14.561115045804694</v>
      </c>
      <c r="Q61" s="141">
        <v>0.45288053365907471</v>
      </c>
      <c r="R61" s="139">
        <v>49367950.460000001</v>
      </c>
      <c r="S61" s="142">
        <v>200</v>
      </c>
      <c r="T61" s="140">
        <v>3294289.6642222558</v>
      </c>
      <c r="U61" s="139">
        <v>276564.44999999995</v>
      </c>
      <c r="V61" s="139">
        <v>932555.82</v>
      </c>
      <c r="W61" s="139">
        <v>635254.19000000006</v>
      </c>
      <c r="X61" s="139">
        <v>573866.07999999996</v>
      </c>
      <c r="Y61" s="118">
        <v>0</v>
      </c>
      <c r="Z61" s="139">
        <v>573866.07999999996</v>
      </c>
      <c r="AA61" s="139">
        <v>1152836.776476</v>
      </c>
      <c r="AB61" s="139">
        <v>581948.52489503741</v>
      </c>
      <c r="AC61" s="139">
        <v>8509.75</v>
      </c>
      <c r="AD61" s="139">
        <v>6762876.4299999997</v>
      </c>
      <c r="AE61" s="139">
        <v>11789.39</v>
      </c>
      <c r="AF61" s="139">
        <v>6753159.6499999994</v>
      </c>
      <c r="AG61" s="139">
        <v>6437.14</v>
      </c>
      <c r="AH61" s="139">
        <v>0</v>
      </c>
      <c r="AI61" s="139">
        <v>0</v>
      </c>
      <c r="AJ61" s="139">
        <v>0</v>
      </c>
      <c r="AK61" s="139">
        <v>0</v>
      </c>
      <c r="AL61" s="139">
        <v>0</v>
      </c>
      <c r="AM61" s="139">
        <v>2712341.1393272183</v>
      </c>
      <c r="AN61" s="120">
        <v>0</v>
      </c>
      <c r="AO61" s="149">
        <v>2712341.1393272183</v>
      </c>
      <c r="AP61" s="149">
        <v>2702907.7222956633</v>
      </c>
      <c r="AQ61" s="149">
        <v>5415248.8616228811</v>
      </c>
      <c r="AR61" s="139">
        <v>5404904.3014182458</v>
      </c>
      <c r="AS61" s="139">
        <v>5404904.3014182458</v>
      </c>
      <c r="AT61" s="123">
        <v>0</v>
      </c>
      <c r="AU61" s="139">
        <v>5404904.3014182458</v>
      </c>
      <c r="AV61" s="145">
        <v>0</v>
      </c>
      <c r="AW61" s="150">
        <v>0</v>
      </c>
      <c r="AX61" s="139">
        <v>88165.892571203178</v>
      </c>
      <c r="AY61" s="139">
        <v>10439.430209091628</v>
      </c>
      <c r="AZ61" s="139">
        <v>5306298.9786379514</v>
      </c>
      <c r="BA61" s="139">
        <v>0</v>
      </c>
      <c r="BB61" s="151">
        <v>2.3599999999999999E-2</v>
      </c>
      <c r="BC61" s="151">
        <v>2.8E-3</v>
      </c>
      <c r="BD61" s="151">
        <v>1.4209000000000001</v>
      </c>
      <c r="BE61" s="151">
        <v>0</v>
      </c>
      <c r="BF61" s="151">
        <v>1.4473</v>
      </c>
      <c r="BG61" s="151">
        <v>0</v>
      </c>
      <c r="BH61" s="139">
        <v>88135.187187999996</v>
      </c>
      <c r="BI61" s="139">
        <v>10456.717124000001</v>
      </c>
      <c r="BJ61" s="139">
        <v>5306410.4862470003</v>
      </c>
      <c r="BK61" s="139">
        <v>0</v>
      </c>
      <c r="BL61" s="139">
        <v>5405002.390559</v>
      </c>
      <c r="BM61" s="146">
        <v>2.12E-2</v>
      </c>
      <c r="BN61" s="141">
        <v>2.1700000000000001E-2</v>
      </c>
      <c r="BO61" s="124">
        <v>9.9393056786692691E-2</v>
      </c>
      <c r="BP61" s="137">
        <v>46213</v>
      </c>
      <c r="BQ61" s="125"/>
      <c r="BR61" s="125"/>
      <c r="BS61" s="125"/>
      <c r="BT61" s="125"/>
      <c r="BU61" s="126">
        <v>53413194.939999998</v>
      </c>
      <c r="BV61" s="127">
        <v>3734484.8309999998</v>
      </c>
      <c r="BW61" s="114">
        <v>14.302694309163202</v>
      </c>
      <c r="BX61" s="115">
        <v>0.45327734950479848</v>
      </c>
      <c r="BY61" s="128">
        <v>49367950.460000001</v>
      </c>
      <c r="BZ61" s="129">
        <v>200</v>
      </c>
      <c r="CA61" s="117">
        <v>3297176.1348077888</v>
      </c>
      <c r="CB61" s="130">
        <v>276564.44999999995</v>
      </c>
      <c r="CC61" s="130">
        <v>932555.82</v>
      </c>
      <c r="CD61" s="130">
        <v>635254.19000000006</v>
      </c>
      <c r="CE61" s="117">
        <v>573866.07999999996</v>
      </c>
      <c r="CF61" s="130">
        <v>0</v>
      </c>
      <c r="CG61" s="131">
        <v>573866.07999999996</v>
      </c>
      <c r="CH61" s="112">
        <v>1132359.732728</v>
      </c>
      <c r="CI61" s="112">
        <v>582652.57345605385</v>
      </c>
      <c r="CJ61" s="131">
        <v>8509.75</v>
      </c>
      <c r="CK61" s="131">
        <v>6762876.4299999997</v>
      </c>
      <c r="CL61" s="131">
        <v>11789.39</v>
      </c>
      <c r="CM61" s="131">
        <v>6753159.6499999994</v>
      </c>
      <c r="CN61" s="112">
        <v>6437.140000000596</v>
      </c>
      <c r="CO61" s="131">
        <v>0</v>
      </c>
      <c r="CP61" s="131">
        <v>0</v>
      </c>
      <c r="CQ61" s="131">
        <v>0</v>
      </c>
      <c r="CR61" s="131">
        <v>0</v>
      </c>
      <c r="CS61" s="112">
        <v>0</v>
      </c>
      <c r="CT61" s="112">
        <v>2714523.5613517351</v>
      </c>
      <c r="CU61" s="132">
        <v>0</v>
      </c>
      <c r="CV61" s="112">
        <v>2714523.5613517351</v>
      </c>
      <c r="CW61" s="112">
        <v>2705276.0215137159</v>
      </c>
      <c r="CX61" s="133">
        <v>5419799.5828654505</v>
      </c>
      <c r="CY61" s="112">
        <v>5409446.3295774348</v>
      </c>
      <c r="CZ61" s="112">
        <v>5409446.3295774348</v>
      </c>
      <c r="DA61" s="131">
        <v>0</v>
      </c>
      <c r="DB61" s="117">
        <v>5409446.3295774348</v>
      </c>
      <c r="DC61" s="112">
        <v>0</v>
      </c>
      <c r="DD61" s="134">
        <v>0</v>
      </c>
      <c r="DE61" s="112">
        <v>88239.983053551477</v>
      </c>
      <c r="DF61" s="112">
        <v>10448.203016773559</v>
      </c>
      <c r="DG61" s="112">
        <v>5310758.14350711</v>
      </c>
      <c r="DH61" s="112">
        <v>0</v>
      </c>
      <c r="DI61" s="135">
        <v>2.3599999999999999E-2</v>
      </c>
      <c r="DJ61" s="135">
        <v>2.8E-3</v>
      </c>
      <c r="DK61" s="135">
        <v>1.4220999999999999</v>
      </c>
      <c r="DL61" s="135">
        <v>0</v>
      </c>
      <c r="DM61" s="135">
        <v>1.4484999999999999</v>
      </c>
      <c r="DN61" s="135">
        <v>0</v>
      </c>
      <c r="DO61" s="112">
        <v>88133.842011599991</v>
      </c>
      <c r="DP61" s="112">
        <v>10456.557526799999</v>
      </c>
      <c r="DQ61" s="112">
        <v>5310810.8781650998</v>
      </c>
      <c r="DR61" s="112">
        <v>0</v>
      </c>
      <c r="DS61" s="136">
        <v>5409401.2777034994</v>
      </c>
      <c r="DT61" s="115">
        <v>2.12E-2</v>
      </c>
      <c r="DU61" s="132">
        <v>2.1700000000000001E-2</v>
      </c>
      <c r="DV61" s="124">
        <v>0.10127546827434612</v>
      </c>
      <c r="DW61" s="137">
        <v>46213</v>
      </c>
    </row>
    <row r="62" spans="1:127" ht="15">
      <c r="A62" s="106" t="s">
        <v>217</v>
      </c>
      <c r="B62" s="106">
        <v>3218</v>
      </c>
      <c r="C62" s="153" t="s">
        <v>350</v>
      </c>
      <c r="D62" s="147" t="b">
        <v>1</v>
      </c>
      <c r="E62" s="108" t="s">
        <v>218</v>
      </c>
      <c r="F62" s="148" t="s">
        <v>29</v>
      </c>
      <c r="G62" s="148" t="b">
        <v>1</v>
      </c>
      <c r="H62" s="110"/>
      <c r="I62" s="148" t="b">
        <v>1</v>
      </c>
      <c r="J62" s="148" t="s">
        <v>25</v>
      </c>
      <c r="K62" s="148" t="b">
        <v>1</v>
      </c>
      <c r="L62" s="148" t="b">
        <v>1</v>
      </c>
      <c r="M62" s="111">
        <v>4.07E-2</v>
      </c>
      <c r="N62" s="139">
        <v>996463.08</v>
      </c>
      <c r="O62" s="140">
        <v>86423.96</v>
      </c>
      <c r="P62" s="135">
        <v>11.529940076802774</v>
      </c>
      <c r="Q62" s="141">
        <v>8.2987542571416519E-3</v>
      </c>
      <c r="R62" s="139">
        <v>931940.84</v>
      </c>
      <c r="S62" s="142">
        <v>200</v>
      </c>
      <c r="T62" s="140">
        <v>60365.810281884231</v>
      </c>
      <c r="U62" s="139">
        <v>5144.670000000001</v>
      </c>
      <c r="V62" s="139">
        <v>17834.5</v>
      </c>
      <c r="W62" s="139">
        <v>12354.709999999997</v>
      </c>
      <c r="X62" s="139">
        <v>10624.460000000005</v>
      </c>
      <c r="Y62" s="118">
        <v>0</v>
      </c>
      <c r="Z62" s="139">
        <v>10624.460000000005</v>
      </c>
      <c r="AA62" s="139">
        <v>20726.432063999997</v>
      </c>
      <c r="AB62" s="139">
        <v>10462.640342592424</v>
      </c>
      <c r="AC62" s="139">
        <v>12.3</v>
      </c>
      <c r="AD62" s="139">
        <v>127982.09</v>
      </c>
      <c r="AE62" s="139">
        <v>14.78</v>
      </c>
      <c r="AF62" s="139">
        <v>127967.31</v>
      </c>
      <c r="AG62" s="139">
        <v>12.3</v>
      </c>
      <c r="AH62" s="139">
        <v>10873.25</v>
      </c>
      <c r="AI62" s="139">
        <v>40829.839999999997</v>
      </c>
      <c r="AJ62" s="139">
        <v>29800.35</v>
      </c>
      <c r="AK62" s="139">
        <v>0</v>
      </c>
      <c r="AL62" s="139">
        <v>21902.74</v>
      </c>
      <c r="AM62" s="139">
        <v>49903.169939291809</v>
      </c>
      <c r="AN62" s="120">
        <v>0</v>
      </c>
      <c r="AO62" s="149">
        <v>49903.169939291809</v>
      </c>
      <c r="AP62" s="149">
        <v>49529.103814269714</v>
      </c>
      <c r="AQ62" s="149">
        <v>99432.273753561516</v>
      </c>
      <c r="AR62" s="139">
        <v>99242.331764114468</v>
      </c>
      <c r="AS62" s="139">
        <v>99242.331764114468</v>
      </c>
      <c r="AT62" s="123">
        <v>0</v>
      </c>
      <c r="AU62" s="139">
        <v>99242.331764114468</v>
      </c>
      <c r="AV62" s="145">
        <v>0</v>
      </c>
      <c r="AW62" s="150">
        <v>0</v>
      </c>
      <c r="AX62" s="139">
        <v>1618.8609960281217</v>
      </c>
      <c r="AY62" s="139">
        <v>191.68394821849765</v>
      </c>
      <c r="AZ62" s="139">
        <v>97431.786819867848</v>
      </c>
      <c r="BA62" s="139">
        <v>0</v>
      </c>
      <c r="BB62" s="151">
        <v>1.8700000000000001E-2</v>
      </c>
      <c r="BC62" s="151">
        <v>2.2000000000000001E-3</v>
      </c>
      <c r="BD62" s="151">
        <v>1.1274</v>
      </c>
      <c r="BE62" s="151">
        <v>0</v>
      </c>
      <c r="BF62" s="151">
        <v>1.1482999999999999</v>
      </c>
      <c r="BG62" s="151">
        <v>0</v>
      </c>
      <c r="BH62" s="139">
        <v>1616.1280520000003</v>
      </c>
      <c r="BI62" s="139">
        <v>190.13271200000003</v>
      </c>
      <c r="BJ62" s="139">
        <v>97434.372503999999</v>
      </c>
      <c r="BK62" s="139">
        <v>0</v>
      </c>
      <c r="BL62" s="139">
        <v>99240.63326799999</v>
      </c>
      <c r="BM62" s="146">
        <v>2.0799999999999999E-2</v>
      </c>
      <c r="BN62" s="141">
        <v>2.1000000000000001E-2</v>
      </c>
      <c r="BO62" s="124">
        <v>9.9594589860885235E-2</v>
      </c>
      <c r="BP62" s="137">
        <v>46213</v>
      </c>
      <c r="BQ62" s="125"/>
      <c r="BR62" s="125"/>
      <c r="BS62" s="125"/>
      <c r="BT62" s="125"/>
      <c r="BU62" s="126">
        <v>978789.92</v>
      </c>
      <c r="BV62" s="127">
        <v>86423.963000000003</v>
      </c>
      <c r="BW62" s="114">
        <v>11.325445929851655</v>
      </c>
      <c r="BX62" s="115">
        <v>8.3062490674446401E-3</v>
      </c>
      <c r="BY62" s="128">
        <v>931940.84</v>
      </c>
      <c r="BZ62" s="129">
        <v>200</v>
      </c>
      <c r="CA62" s="117">
        <v>60420.32813876131</v>
      </c>
      <c r="CB62" s="130">
        <v>5144.670000000001</v>
      </c>
      <c r="CC62" s="130">
        <v>17834.5</v>
      </c>
      <c r="CD62" s="130">
        <v>12354.709999999997</v>
      </c>
      <c r="CE62" s="117">
        <v>10624.460000000005</v>
      </c>
      <c r="CF62" s="130">
        <v>0</v>
      </c>
      <c r="CG62" s="131">
        <v>10624.460000000005</v>
      </c>
      <c r="CH62" s="112">
        <v>20358.830335999999</v>
      </c>
      <c r="CI62" s="112">
        <v>10475.57992833973</v>
      </c>
      <c r="CJ62" s="131">
        <v>12.3</v>
      </c>
      <c r="CK62" s="131">
        <v>127982.09</v>
      </c>
      <c r="CL62" s="131">
        <v>14.78</v>
      </c>
      <c r="CM62" s="131">
        <v>127967.31</v>
      </c>
      <c r="CN62" s="112">
        <v>12.30000000000291</v>
      </c>
      <c r="CO62" s="131">
        <v>10873.25</v>
      </c>
      <c r="CP62" s="131">
        <v>40829.839999999997</v>
      </c>
      <c r="CQ62" s="131">
        <v>29800.35</v>
      </c>
      <c r="CR62" s="131">
        <v>0</v>
      </c>
      <c r="CS62" s="112">
        <v>21902.739999999998</v>
      </c>
      <c r="CT62" s="112">
        <v>49944.748210421581</v>
      </c>
      <c r="CU62" s="132">
        <v>0</v>
      </c>
      <c r="CV62" s="112">
        <v>49944.748210421581</v>
      </c>
      <c r="CW62" s="112">
        <v>49573.834773406801</v>
      </c>
      <c r="CX62" s="133">
        <v>99518.582983828383</v>
      </c>
      <c r="CY62" s="112">
        <v>99328.476120882129</v>
      </c>
      <c r="CZ62" s="112">
        <v>99328.476120882129</v>
      </c>
      <c r="DA62" s="131">
        <v>0</v>
      </c>
      <c r="DB62" s="117">
        <v>99328.476120882129</v>
      </c>
      <c r="DC62" s="112">
        <v>0</v>
      </c>
      <c r="DD62" s="134">
        <v>0</v>
      </c>
      <c r="DE62" s="112">
        <v>1620.2662002058164</v>
      </c>
      <c r="DF62" s="112">
        <v>191.85033377321452</v>
      </c>
      <c r="DG62" s="112">
        <v>97516.359586903098</v>
      </c>
      <c r="DH62" s="112">
        <v>0</v>
      </c>
      <c r="DI62" s="135">
        <v>1.8700000000000001E-2</v>
      </c>
      <c r="DJ62" s="135">
        <v>2.2000000000000001E-3</v>
      </c>
      <c r="DK62" s="135">
        <v>1.1283000000000001</v>
      </c>
      <c r="DL62" s="135">
        <v>0</v>
      </c>
      <c r="DM62" s="135">
        <v>1.1492</v>
      </c>
      <c r="DN62" s="135">
        <v>0</v>
      </c>
      <c r="DO62" s="112">
        <v>1616.1281081000002</v>
      </c>
      <c r="DP62" s="112">
        <v>190.13271860000003</v>
      </c>
      <c r="DQ62" s="112">
        <v>97512.157452900006</v>
      </c>
      <c r="DR62" s="112">
        <v>0</v>
      </c>
      <c r="DS62" s="136">
        <v>99318.41827960001</v>
      </c>
      <c r="DT62" s="115">
        <v>2.0799999999999999E-2</v>
      </c>
      <c r="DU62" s="132">
        <v>2.1000000000000001E-2</v>
      </c>
      <c r="DV62" s="124">
        <v>0.10148089400111734</v>
      </c>
      <c r="DW62" s="137">
        <v>46213</v>
      </c>
    </row>
    <row r="63" spans="1:127" ht="15">
      <c r="A63" s="106" t="s">
        <v>220</v>
      </c>
      <c r="B63" s="106">
        <v>3218</v>
      </c>
      <c r="C63" s="153" t="s">
        <v>350</v>
      </c>
      <c r="D63" s="147" t="b">
        <v>1</v>
      </c>
      <c r="E63" s="108" t="s">
        <v>221</v>
      </c>
      <c r="F63" s="148" t="s">
        <v>29</v>
      </c>
      <c r="G63" s="148" t="b">
        <v>1</v>
      </c>
      <c r="H63" s="110"/>
      <c r="I63" s="148" t="b">
        <v>1</v>
      </c>
      <c r="J63" s="148" t="s">
        <v>25</v>
      </c>
      <c r="K63" s="148" t="b">
        <v>1</v>
      </c>
      <c r="L63" s="148" t="b">
        <v>1</v>
      </c>
      <c r="M63" s="111">
        <v>4.3400000000000001E-2</v>
      </c>
      <c r="N63" s="139">
        <v>1322284.46</v>
      </c>
      <c r="O63" s="140">
        <v>174730.84</v>
      </c>
      <c r="P63" s="135">
        <v>7.5675505251391222</v>
      </c>
      <c r="Q63" s="141">
        <v>1.1012263285838196E-2</v>
      </c>
      <c r="R63" s="139">
        <v>1200988.33</v>
      </c>
      <c r="S63" s="142">
        <v>200</v>
      </c>
      <c r="T63" s="140">
        <v>80104.094625406229</v>
      </c>
      <c r="U63" s="139">
        <v>6925.93</v>
      </c>
      <c r="V63" s="139">
        <v>24886.39</v>
      </c>
      <c r="W63" s="139">
        <v>17315.460000000003</v>
      </c>
      <c r="X63" s="139">
        <v>14496.859999999997</v>
      </c>
      <c r="Y63" s="118">
        <v>0</v>
      </c>
      <c r="Z63" s="139">
        <v>14496.859999999997</v>
      </c>
      <c r="AA63" s="139">
        <v>29090.258119999999</v>
      </c>
      <c r="AB63" s="139">
        <v>14684.674489218392</v>
      </c>
      <c r="AC63" s="139">
        <v>0</v>
      </c>
      <c r="AD63" s="139">
        <v>176145.95</v>
      </c>
      <c r="AE63" s="139">
        <v>0</v>
      </c>
      <c r="AF63" s="139">
        <v>176145.95</v>
      </c>
      <c r="AG63" s="139">
        <v>0</v>
      </c>
      <c r="AH63" s="139">
        <v>22433.49</v>
      </c>
      <c r="AI63" s="139">
        <v>87362.4</v>
      </c>
      <c r="AJ63" s="139">
        <v>64387.34</v>
      </c>
      <c r="AK63" s="139">
        <v>0</v>
      </c>
      <c r="AL63" s="139">
        <v>45408.55</v>
      </c>
      <c r="AM63" s="139">
        <v>65419.420136187837</v>
      </c>
      <c r="AN63" s="120">
        <v>0</v>
      </c>
      <c r="AO63" s="149">
        <v>65419.420136187837</v>
      </c>
      <c r="AP63" s="149">
        <v>65724.024909518543</v>
      </c>
      <c r="AQ63" s="149">
        <v>131143.44504570638</v>
      </c>
      <c r="AR63" s="139">
        <v>130892.92631657966</v>
      </c>
      <c r="AS63" s="139">
        <v>130892.92631657966</v>
      </c>
      <c r="AT63" s="123">
        <v>0</v>
      </c>
      <c r="AU63" s="139">
        <v>130892.92631657966</v>
      </c>
      <c r="AV63" s="145">
        <v>0</v>
      </c>
      <c r="AW63" s="150">
        <v>0</v>
      </c>
      <c r="AX63" s="139">
        <v>2135.1518984211812</v>
      </c>
      <c r="AY63" s="139">
        <v>252.81623742850559</v>
      </c>
      <c r="AZ63" s="139">
        <v>128504.95818072997</v>
      </c>
      <c r="BA63" s="139">
        <v>0</v>
      </c>
      <c r="BB63" s="151">
        <v>1.2200000000000001E-2</v>
      </c>
      <c r="BC63" s="151">
        <v>1.4E-3</v>
      </c>
      <c r="BD63" s="151">
        <v>0.73540000000000005</v>
      </c>
      <c r="BE63" s="151">
        <v>0</v>
      </c>
      <c r="BF63" s="151">
        <v>0.74900000000000011</v>
      </c>
      <c r="BG63" s="151">
        <v>0</v>
      </c>
      <c r="BH63" s="139">
        <v>2131.7162480000002</v>
      </c>
      <c r="BI63" s="139">
        <v>244.623176</v>
      </c>
      <c r="BJ63" s="139">
        <v>128497.05973600001</v>
      </c>
      <c r="BK63" s="139">
        <v>0</v>
      </c>
      <c r="BL63" s="139">
        <v>130873.39916000002</v>
      </c>
      <c r="BM63" s="146">
        <v>2.1999999999999999E-2</v>
      </c>
      <c r="BN63" s="141">
        <v>2.2100000000000002E-2</v>
      </c>
      <c r="BO63" s="124">
        <v>9.8989990638307629E-2</v>
      </c>
      <c r="BP63" s="137">
        <v>46213</v>
      </c>
      <c r="BQ63" s="125"/>
      <c r="BR63" s="125"/>
      <c r="BS63" s="125"/>
      <c r="BT63" s="125"/>
      <c r="BU63" s="126">
        <v>1298584.24</v>
      </c>
      <c r="BV63" s="127">
        <v>174700.31700000001</v>
      </c>
      <c r="BW63" s="114">
        <v>7.4332105533615023</v>
      </c>
      <c r="BX63" s="115">
        <v>1.1020101364037653E-2</v>
      </c>
      <c r="BY63" s="128">
        <v>1200988.33</v>
      </c>
      <c r="BZ63" s="129">
        <v>200</v>
      </c>
      <c r="CA63" s="117">
        <v>80161.109440751054</v>
      </c>
      <c r="CB63" s="130">
        <v>6925.93</v>
      </c>
      <c r="CC63" s="130">
        <v>24886.39</v>
      </c>
      <c r="CD63" s="130">
        <v>17315.460000000003</v>
      </c>
      <c r="CE63" s="117">
        <v>14496.859999999997</v>
      </c>
      <c r="CF63" s="130">
        <v>0</v>
      </c>
      <c r="CG63" s="131">
        <v>14496.859999999997</v>
      </c>
      <c r="CH63" s="112">
        <v>28568.853279999999</v>
      </c>
      <c r="CI63" s="112">
        <v>14700.024562140476</v>
      </c>
      <c r="CJ63" s="131">
        <v>0</v>
      </c>
      <c r="CK63" s="131">
        <v>176145.95</v>
      </c>
      <c r="CL63" s="131">
        <v>0</v>
      </c>
      <c r="CM63" s="131">
        <v>176145.95</v>
      </c>
      <c r="CN63" s="112">
        <v>0</v>
      </c>
      <c r="CO63" s="131">
        <v>22433.49</v>
      </c>
      <c r="CP63" s="131">
        <v>87362.4</v>
      </c>
      <c r="CQ63" s="131">
        <v>64387.34</v>
      </c>
      <c r="CR63" s="131">
        <v>0</v>
      </c>
      <c r="CS63" s="112">
        <v>45408.55</v>
      </c>
      <c r="CT63" s="112">
        <v>65461.084878610578</v>
      </c>
      <c r="CU63" s="132">
        <v>0</v>
      </c>
      <c r="CV63" s="112">
        <v>65461.084878610578</v>
      </c>
      <c r="CW63" s="112">
        <v>65770.804579914387</v>
      </c>
      <c r="CX63" s="133">
        <v>131231.88945852497</v>
      </c>
      <c r="CY63" s="112">
        <v>130981.20177713461</v>
      </c>
      <c r="CZ63" s="112">
        <v>130981.20177713461</v>
      </c>
      <c r="DA63" s="131">
        <v>0</v>
      </c>
      <c r="DB63" s="117">
        <v>130981.20177713461</v>
      </c>
      <c r="DC63" s="112">
        <v>0</v>
      </c>
      <c r="DD63" s="134">
        <v>0</v>
      </c>
      <c r="DE63" s="112">
        <v>2136.5918655950532</v>
      </c>
      <c r="DF63" s="112">
        <v>252.98673915402125</v>
      </c>
      <c r="DG63" s="112">
        <v>128591.62317238555</v>
      </c>
      <c r="DH63" s="112">
        <v>0</v>
      </c>
      <c r="DI63" s="135">
        <v>1.2200000000000001E-2</v>
      </c>
      <c r="DJ63" s="135">
        <v>1.4E-3</v>
      </c>
      <c r="DK63" s="135">
        <v>0.73609999999999998</v>
      </c>
      <c r="DL63" s="135">
        <v>0</v>
      </c>
      <c r="DM63" s="135">
        <v>0.74970000000000003</v>
      </c>
      <c r="DN63" s="135">
        <v>0</v>
      </c>
      <c r="DO63" s="112">
        <v>2131.3438674000004</v>
      </c>
      <c r="DP63" s="112">
        <v>244.58044380000001</v>
      </c>
      <c r="DQ63" s="112">
        <v>128596.9033437</v>
      </c>
      <c r="DR63" s="112">
        <v>0</v>
      </c>
      <c r="DS63" s="136">
        <v>130972.82765490001</v>
      </c>
      <c r="DT63" s="115">
        <v>2.1999999999999999E-2</v>
      </c>
      <c r="DU63" s="132">
        <v>2.2100000000000002E-2</v>
      </c>
      <c r="DV63" s="124">
        <v>0.10086461682080372</v>
      </c>
      <c r="DW63" s="137">
        <v>46213</v>
      </c>
    </row>
    <row r="64" spans="1:127" ht="15">
      <c r="A64" s="106" t="s">
        <v>223</v>
      </c>
      <c r="B64" s="106">
        <v>3218</v>
      </c>
      <c r="C64" s="153" t="s">
        <v>350</v>
      </c>
      <c r="D64" s="147" t="b">
        <v>1</v>
      </c>
      <c r="E64" s="108" t="s">
        <v>224</v>
      </c>
      <c r="F64" s="148" t="s">
        <v>29</v>
      </c>
      <c r="G64" s="148" t="b">
        <v>1</v>
      </c>
      <c r="H64" s="110"/>
      <c r="I64" s="148" t="b">
        <v>1</v>
      </c>
      <c r="J64" s="148" t="s">
        <v>29</v>
      </c>
      <c r="K64" s="148" t="b">
        <v>1</v>
      </c>
      <c r="L64" s="148" t="b">
        <v>0</v>
      </c>
      <c r="M64" s="111">
        <v>0</v>
      </c>
      <c r="N64" s="139">
        <v>3811250.75</v>
      </c>
      <c r="O64" s="140">
        <v>186717.85</v>
      </c>
      <c r="P64" s="135">
        <v>20.411817884578255</v>
      </c>
      <c r="Q64" s="141">
        <v>3.1740898404983363E-2</v>
      </c>
      <c r="R64" s="139">
        <v>3452256.61</v>
      </c>
      <c r="S64" s="142">
        <v>200</v>
      </c>
      <c r="T64" s="140">
        <v>230885.86454320911</v>
      </c>
      <c r="U64" s="139">
        <v>22088.17</v>
      </c>
      <c r="V64" s="139">
        <v>80062.929999999993</v>
      </c>
      <c r="W64" s="139">
        <v>55047.599999999991</v>
      </c>
      <c r="X64" s="139">
        <v>47103.5</v>
      </c>
      <c r="Y64" s="118">
        <v>0</v>
      </c>
      <c r="Z64" s="139">
        <v>47103.5</v>
      </c>
      <c r="AA64" s="139">
        <v>94900.143674999999</v>
      </c>
      <c r="AB64" s="139">
        <v>47905.306068402555</v>
      </c>
      <c r="AC64" s="139">
        <v>0</v>
      </c>
      <c r="AD64" s="139">
        <v>458901.03</v>
      </c>
      <c r="AE64" s="139">
        <v>0</v>
      </c>
      <c r="AF64" s="139">
        <v>458900.98000000004</v>
      </c>
      <c r="AG64" s="139">
        <v>0.05</v>
      </c>
      <c r="AH64" s="139">
        <v>0</v>
      </c>
      <c r="AI64" s="139">
        <v>0</v>
      </c>
      <c r="AJ64" s="139">
        <v>0</v>
      </c>
      <c r="AK64" s="139">
        <v>0</v>
      </c>
      <c r="AL64" s="139">
        <v>0</v>
      </c>
      <c r="AM64" s="139">
        <v>182980.55847480654</v>
      </c>
      <c r="AN64" s="120">
        <v>0</v>
      </c>
      <c r="AO64" s="149">
        <v>182980.55847480654</v>
      </c>
      <c r="AP64" s="149">
        <v>189437.86061693652</v>
      </c>
      <c r="AQ64" s="149">
        <v>372418.41909174307</v>
      </c>
      <c r="AR64" s="139">
        <v>371707.00123153871</v>
      </c>
      <c r="AS64" s="139">
        <v>371707.00123153871</v>
      </c>
      <c r="AT64" s="123">
        <v>0</v>
      </c>
      <c r="AU64" s="139">
        <v>371707.00123153871</v>
      </c>
      <c r="AV64" s="145">
        <v>0</v>
      </c>
      <c r="AW64" s="150">
        <v>0</v>
      </c>
      <c r="AX64" s="139">
        <v>6063.3598137796071</v>
      </c>
      <c r="AY64" s="139">
        <v>717.94227634505307</v>
      </c>
      <c r="AZ64" s="139">
        <v>364925.69914141408</v>
      </c>
      <c r="BA64" s="139">
        <v>0</v>
      </c>
      <c r="BB64" s="151">
        <v>3.2500000000000001E-2</v>
      </c>
      <c r="BC64" s="151">
        <v>3.8E-3</v>
      </c>
      <c r="BD64" s="151">
        <v>1.9543999999999999</v>
      </c>
      <c r="BE64" s="151">
        <v>0</v>
      </c>
      <c r="BF64" s="151">
        <v>1.9906999999999999</v>
      </c>
      <c r="BG64" s="151">
        <v>0</v>
      </c>
      <c r="BH64" s="139">
        <v>6068.3301250000004</v>
      </c>
      <c r="BI64" s="139">
        <v>709.52782999999999</v>
      </c>
      <c r="BJ64" s="139">
        <v>364921.36603999999</v>
      </c>
      <c r="BK64" s="139">
        <v>0</v>
      </c>
      <c r="BL64" s="139">
        <v>371699.22399500001</v>
      </c>
      <c r="BM64" s="146">
        <v>2.4899999999999999E-2</v>
      </c>
      <c r="BN64" s="141">
        <v>2.58E-2</v>
      </c>
      <c r="BO64" s="124">
        <v>9.7528875850411756E-2</v>
      </c>
      <c r="BP64" s="137">
        <v>46213</v>
      </c>
      <c r="BQ64" s="125"/>
      <c r="BR64" s="125"/>
      <c r="BS64" s="125"/>
      <c r="BT64" s="125"/>
      <c r="BU64" s="126">
        <v>3735071.87</v>
      </c>
      <c r="BV64" s="127">
        <v>186297.97099999999</v>
      </c>
      <c r="BW64" s="114">
        <v>20.04891330781053</v>
      </c>
      <c r="BX64" s="115">
        <v>3.1696727360071515E-2</v>
      </c>
      <c r="BY64" s="128">
        <v>3452256.61</v>
      </c>
      <c r="BZ64" s="129">
        <v>200</v>
      </c>
      <c r="CA64" s="117">
        <v>230564.56078670776</v>
      </c>
      <c r="CB64" s="130">
        <v>22088.17</v>
      </c>
      <c r="CC64" s="130">
        <v>80062.929999999993</v>
      </c>
      <c r="CD64" s="130">
        <v>55047.599999999991</v>
      </c>
      <c r="CE64" s="117">
        <v>47103.5</v>
      </c>
      <c r="CF64" s="130">
        <v>0</v>
      </c>
      <c r="CG64" s="131">
        <v>47103.5</v>
      </c>
      <c r="CH64" s="112">
        <v>93003.289562999998</v>
      </c>
      <c r="CI64" s="112">
        <v>47854.585815422091</v>
      </c>
      <c r="CJ64" s="131">
        <v>0</v>
      </c>
      <c r="CK64" s="131">
        <v>458901.03</v>
      </c>
      <c r="CL64" s="131">
        <v>0</v>
      </c>
      <c r="CM64" s="131">
        <v>458900.98000000004</v>
      </c>
      <c r="CN64" s="112">
        <v>4.9999999988358468E-2</v>
      </c>
      <c r="CO64" s="131">
        <v>0</v>
      </c>
      <c r="CP64" s="131">
        <v>0</v>
      </c>
      <c r="CQ64" s="131">
        <v>0</v>
      </c>
      <c r="CR64" s="131">
        <v>0</v>
      </c>
      <c r="CS64" s="112">
        <v>0</v>
      </c>
      <c r="CT64" s="112">
        <v>182709.97497128567</v>
      </c>
      <c r="CU64" s="132">
        <v>0</v>
      </c>
      <c r="CV64" s="112">
        <v>182709.97497128567</v>
      </c>
      <c r="CW64" s="112">
        <v>189174.23643898946</v>
      </c>
      <c r="CX64" s="133">
        <v>371884.21141027514</v>
      </c>
      <c r="CY64" s="112">
        <v>371173.81402829132</v>
      </c>
      <c r="CZ64" s="112">
        <v>371173.81402829132</v>
      </c>
      <c r="DA64" s="131">
        <v>0</v>
      </c>
      <c r="DB64" s="117">
        <v>371173.81402829132</v>
      </c>
      <c r="DC64" s="112">
        <v>0</v>
      </c>
      <c r="DD64" s="134">
        <v>0</v>
      </c>
      <c r="DE64" s="112">
        <v>6054.6623562372943</v>
      </c>
      <c r="DF64" s="112">
        <v>716.91243931441011</v>
      </c>
      <c r="DG64" s="112">
        <v>364402.23923273961</v>
      </c>
      <c r="DH64" s="112">
        <v>0</v>
      </c>
      <c r="DI64" s="135">
        <v>3.2500000000000001E-2</v>
      </c>
      <c r="DJ64" s="135">
        <v>3.8E-3</v>
      </c>
      <c r="DK64" s="135">
        <v>1.956</v>
      </c>
      <c r="DL64" s="135">
        <v>0</v>
      </c>
      <c r="DM64" s="135">
        <v>1.9923</v>
      </c>
      <c r="DN64" s="135">
        <v>0</v>
      </c>
      <c r="DO64" s="112">
        <v>6054.6840574999997</v>
      </c>
      <c r="DP64" s="112">
        <v>707.93228979999992</v>
      </c>
      <c r="DQ64" s="112">
        <v>364398.83127599995</v>
      </c>
      <c r="DR64" s="112">
        <v>0</v>
      </c>
      <c r="DS64" s="136">
        <v>371161.44762329996</v>
      </c>
      <c r="DT64" s="115">
        <v>2.4899999999999999E-2</v>
      </c>
      <c r="DU64" s="132">
        <v>2.58E-2</v>
      </c>
      <c r="DV64" s="124">
        <v>9.9375280301712457E-2</v>
      </c>
      <c r="DW64" s="137">
        <v>46213</v>
      </c>
    </row>
    <row r="65" spans="1:127" ht="15">
      <c r="A65" s="106" t="s">
        <v>226</v>
      </c>
      <c r="B65" s="106">
        <v>3219</v>
      </c>
      <c r="C65" s="153" t="s">
        <v>351</v>
      </c>
      <c r="D65" s="147" t="b">
        <v>1</v>
      </c>
      <c r="E65" s="108" t="s">
        <v>29</v>
      </c>
      <c r="F65" s="148" t="s">
        <v>29</v>
      </c>
      <c r="G65" s="148" t="b">
        <v>1</v>
      </c>
      <c r="H65" s="110"/>
      <c r="I65" s="148" t="b">
        <v>1</v>
      </c>
      <c r="J65" s="148" t="s">
        <v>29</v>
      </c>
      <c r="K65" s="148" t="b">
        <v>1</v>
      </c>
      <c r="L65" s="148" t="b">
        <v>0</v>
      </c>
      <c r="M65" s="111">
        <v>0</v>
      </c>
      <c r="N65" s="139">
        <v>18761452.379999999</v>
      </c>
      <c r="O65" s="140">
        <v>633751.81999999995</v>
      </c>
      <c r="P65" s="135">
        <v>29.603784617139247</v>
      </c>
      <c r="Q65" s="141">
        <v>0.24688477236171916</v>
      </c>
      <c r="R65" s="139">
        <v>18272328.84</v>
      </c>
      <c r="S65" s="142">
        <v>200</v>
      </c>
      <c r="T65" s="140">
        <v>258236.1086540533</v>
      </c>
      <c r="U65" s="139">
        <v>109527.34000000003</v>
      </c>
      <c r="V65" s="139">
        <v>436212.02000000008</v>
      </c>
      <c r="W65" s="139">
        <v>307029.05</v>
      </c>
      <c r="X65" s="139">
        <v>238710.31000000011</v>
      </c>
      <c r="Y65" s="118">
        <v>0</v>
      </c>
      <c r="Z65" s="139">
        <v>238710.31000000011</v>
      </c>
      <c r="AA65" s="139">
        <v>446522.56664400001</v>
      </c>
      <c r="AB65" s="139">
        <v>224470.68461862957</v>
      </c>
      <c r="AC65" s="139">
        <v>2782</v>
      </c>
      <c r="AD65" s="139">
        <v>5675.17</v>
      </c>
      <c r="AE65" s="139">
        <v>4322.08</v>
      </c>
      <c r="AF65" s="139">
        <v>7.43</v>
      </c>
      <c r="AG65" s="139">
        <v>4127.66</v>
      </c>
      <c r="AH65" s="139">
        <v>0</v>
      </c>
      <c r="AI65" s="139">
        <v>0</v>
      </c>
      <c r="AJ65" s="139">
        <v>0</v>
      </c>
      <c r="AK65" s="139">
        <v>0</v>
      </c>
      <c r="AL65" s="139">
        <v>0</v>
      </c>
      <c r="AM65" s="139">
        <v>33765.424035423726</v>
      </c>
      <c r="AN65" s="120">
        <v>0</v>
      </c>
      <c r="AO65" s="149">
        <v>33765.424035423726</v>
      </c>
      <c r="AP65" s="149">
        <v>0</v>
      </c>
      <c r="AQ65" s="149">
        <v>33765.424035423726</v>
      </c>
      <c r="AR65" s="139">
        <v>32339.999135210452</v>
      </c>
      <c r="AS65" s="139">
        <v>32339.999135210452</v>
      </c>
      <c r="AT65" s="123">
        <v>0</v>
      </c>
      <c r="AU65" s="139">
        <v>32339.999135210452</v>
      </c>
      <c r="AV65" s="145">
        <v>0</v>
      </c>
      <c r="AW65" s="150">
        <v>0</v>
      </c>
      <c r="AX65" s="139">
        <v>32339.999135210452</v>
      </c>
      <c r="AY65" s="139">
        <v>0</v>
      </c>
      <c r="AZ65" s="139">
        <v>0</v>
      </c>
      <c r="BA65" s="139">
        <v>0</v>
      </c>
      <c r="BB65" s="151">
        <v>5.0999999999999997E-2</v>
      </c>
      <c r="BC65" s="151">
        <v>0</v>
      </c>
      <c r="BD65" s="151">
        <v>0</v>
      </c>
      <c r="BE65" s="151">
        <v>0</v>
      </c>
      <c r="BF65" s="151">
        <v>5.0999999999999997E-2</v>
      </c>
      <c r="BG65" s="151">
        <v>0</v>
      </c>
      <c r="BH65" s="139">
        <v>32321.342819999994</v>
      </c>
      <c r="BI65" s="139">
        <v>0</v>
      </c>
      <c r="BJ65" s="139">
        <v>0</v>
      </c>
      <c r="BK65" s="139">
        <v>0</v>
      </c>
      <c r="BL65" s="139">
        <v>32321.342819999994</v>
      </c>
      <c r="BM65" s="146">
        <v>2.3800000000000002E-2</v>
      </c>
      <c r="BN65" s="141">
        <v>2.5100000000000001E-2</v>
      </c>
      <c r="BO65" s="124">
        <v>1.7237471001810816E-3</v>
      </c>
      <c r="BP65" s="137">
        <v>46213</v>
      </c>
      <c r="BQ65" s="125"/>
      <c r="BR65" s="125"/>
      <c r="BS65" s="125"/>
      <c r="BT65" s="125"/>
      <c r="BU65" s="126">
        <v>18045728.280000001</v>
      </c>
      <c r="BV65" s="127">
        <v>631784.61800000002</v>
      </c>
      <c r="BW65" s="114">
        <v>28.563101673994858</v>
      </c>
      <c r="BX65" s="115">
        <v>0.24672785996199412</v>
      </c>
      <c r="BY65" s="128">
        <v>18272328.84</v>
      </c>
      <c r="BZ65" s="129">
        <v>200</v>
      </c>
      <c r="CA65" s="117">
        <v>258071.98169264963</v>
      </c>
      <c r="CB65" s="130">
        <v>109527.34000000003</v>
      </c>
      <c r="CC65" s="130">
        <v>436212.02000000008</v>
      </c>
      <c r="CD65" s="130">
        <v>307029.05</v>
      </c>
      <c r="CE65" s="117">
        <v>238710.31000000011</v>
      </c>
      <c r="CF65" s="130">
        <v>0</v>
      </c>
      <c r="CG65" s="131">
        <v>238710.31000000011</v>
      </c>
      <c r="CH65" s="112">
        <v>429488.33306400006</v>
      </c>
      <c r="CI65" s="112">
        <v>224366.40393154416</v>
      </c>
      <c r="CJ65" s="131">
        <v>2782</v>
      </c>
      <c r="CK65" s="131">
        <v>5675.17</v>
      </c>
      <c r="CL65" s="131">
        <v>4322.08</v>
      </c>
      <c r="CM65" s="131">
        <v>7.43</v>
      </c>
      <c r="CN65" s="112">
        <v>4127.66</v>
      </c>
      <c r="CO65" s="131">
        <v>0</v>
      </c>
      <c r="CP65" s="131">
        <v>0</v>
      </c>
      <c r="CQ65" s="131">
        <v>0</v>
      </c>
      <c r="CR65" s="131">
        <v>0</v>
      </c>
      <c r="CS65" s="112">
        <v>0</v>
      </c>
      <c r="CT65" s="112">
        <v>33705.577761105465</v>
      </c>
      <c r="CU65" s="132">
        <v>0</v>
      </c>
      <c r="CV65" s="112">
        <v>33705.577761105465</v>
      </c>
      <c r="CW65" s="112">
        <v>0</v>
      </c>
      <c r="CX65" s="133">
        <v>33705.577761105465</v>
      </c>
      <c r="CY65" s="112">
        <v>32282.679302423363</v>
      </c>
      <c r="CZ65" s="112">
        <v>32282.679302423363</v>
      </c>
      <c r="DA65" s="131">
        <v>0</v>
      </c>
      <c r="DB65" s="117">
        <v>32282.679302423363</v>
      </c>
      <c r="DC65" s="112">
        <v>0</v>
      </c>
      <c r="DD65" s="134">
        <v>0</v>
      </c>
      <c r="DE65" s="112">
        <v>32282.679302423363</v>
      </c>
      <c r="DF65" s="112">
        <v>0</v>
      </c>
      <c r="DG65" s="112">
        <v>0</v>
      </c>
      <c r="DH65" s="112">
        <v>0</v>
      </c>
      <c r="DI65" s="135">
        <v>5.11E-2</v>
      </c>
      <c r="DJ65" s="135">
        <v>0</v>
      </c>
      <c r="DK65" s="135">
        <v>0</v>
      </c>
      <c r="DL65" s="135">
        <v>0</v>
      </c>
      <c r="DM65" s="135">
        <v>5.11E-2</v>
      </c>
      <c r="DN65" s="135">
        <v>0</v>
      </c>
      <c r="DO65" s="112">
        <v>32284.193979800002</v>
      </c>
      <c r="DP65" s="112">
        <v>0</v>
      </c>
      <c r="DQ65" s="112">
        <v>0</v>
      </c>
      <c r="DR65" s="112">
        <v>0</v>
      </c>
      <c r="DS65" s="136">
        <v>32284.193979800002</v>
      </c>
      <c r="DT65" s="115">
        <v>2.3800000000000002E-2</v>
      </c>
      <c r="DU65" s="132">
        <v>2.5100000000000001E-2</v>
      </c>
      <c r="DV65" s="124">
        <v>1.7889374594098322E-3</v>
      </c>
      <c r="DW65" s="137">
        <v>46213</v>
      </c>
    </row>
    <row r="66" spans="1:127" ht="15">
      <c r="A66" s="106" t="s">
        <v>228</v>
      </c>
      <c r="B66" s="106">
        <v>3219</v>
      </c>
      <c r="C66" s="153" t="s">
        <v>351</v>
      </c>
      <c r="D66" s="147" t="b">
        <v>1</v>
      </c>
      <c r="E66" s="108" t="s">
        <v>185</v>
      </c>
      <c r="F66" s="148" t="s">
        <v>29</v>
      </c>
      <c r="G66" s="148" t="b">
        <v>1</v>
      </c>
      <c r="H66" s="110"/>
      <c r="I66" s="148" t="b">
        <v>1</v>
      </c>
      <c r="J66" s="148" t="s">
        <v>29</v>
      </c>
      <c r="K66" s="148" t="b">
        <v>1</v>
      </c>
      <c r="L66" s="148" t="b">
        <v>0</v>
      </c>
      <c r="M66" s="111">
        <v>0</v>
      </c>
      <c r="N66" s="139">
        <v>1202564.24</v>
      </c>
      <c r="O66" s="140">
        <v>55842.48</v>
      </c>
      <c r="P66" s="135">
        <v>21.534936127478577</v>
      </c>
      <c r="Q66" s="141">
        <v>1.5824723621036839E-2</v>
      </c>
      <c r="R66" s="139">
        <v>1082993.69</v>
      </c>
      <c r="S66" s="142">
        <v>200</v>
      </c>
      <c r="T66" s="140">
        <v>16552.317136980575</v>
      </c>
      <c r="U66" s="139">
        <v>3905.8800000000006</v>
      </c>
      <c r="V66" s="139">
        <v>12212.199999999999</v>
      </c>
      <c r="W66" s="139">
        <v>8268.99</v>
      </c>
      <c r="X66" s="139">
        <v>7849.09</v>
      </c>
      <c r="Y66" s="118">
        <v>0</v>
      </c>
      <c r="Z66" s="139">
        <v>7849.09</v>
      </c>
      <c r="AA66" s="139">
        <v>15873.847968</v>
      </c>
      <c r="AB66" s="139">
        <v>7979.9181208009413</v>
      </c>
      <c r="AC66" s="139">
        <v>0</v>
      </c>
      <c r="AD66" s="139">
        <v>0</v>
      </c>
      <c r="AE66" s="139">
        <v>0</v>
      </c>
      <c r="AF66" s="139">
        <v>0</v>
      </c>
      <c r="AG66" s="139">
        <v>0</v>
      </c>
      <c r="AH66" s="139">
        <v>0</v>
      </c>
      <c r="AI66" s="139">
        <v>0</v>
      </c>
      <c r="AJ66" s="139">
        <v>0</v>
      </c>
      <c r="AK66" s="139">
        <v>0</v>
      </c>
      <c r="AL66" s="139">
        <v>0</v>
      </c>
      <c r="AM66" s="139">
        <v>8572.3990161796337</v>
      </c>
      <c r="AN66" s="120">
        <v>0</v>
      </c>
      <c r="AO66" s="149">
        <v>8572.3990161796337</v>
      </c>
      <c r="AP66" s="149">
        <v>0</v>
      </c>
      <c r="AQ66" s="149">
        <v>8572.3990161796337</v>
      </c>
      <c r="AR66" s="139">
        <v>8210.5107425596489</v>
      </c>
      <c r="AS66" s="139">
        <v>8210.5107425596489</v>
      </c>
      <c r="AT66" s="123">
        <v>0</v>
      </c>
      <c r="AU66" s="139">
        <v>8210.5107425596489</v>
      </c>
      <c r="AV66" s="145">
        <v>0</v>
      </c>
      <c r="AW66" s="150">
        <v>0</v>
      </c>
      <c r="AX66" s="139">
        <v>8210.5107425596489</v>
      </c>
      <c r="AY66" s="139">
        <v>0</v>
      </c>
      <c r="AZ66" s="139">
        <v>0</v>
      </c>
      <c r="BA66" s="139">
        <v>0</v>
      </c>
      <c r="BB66" s="151">
        <v>0.14699999999999999</v>
      </c>
      <c r="BC66" s="151">
        <v>0</v>
      </c>
      <c r="BD66" s="151">
        <v>0</v>
      </c>
      <c r="BE66" s="151">
        <v>0</v>
      </c>
      <c r="BF66" s="151">
        <v>0.14699999999999999</v>
      </c>
      <c r="BG66" s="151">
        <v>0</v>
      </c>
      <c r="BH66" s="139">
        <v>8208.8445599999995</v>
      </c>
      <c r="BI66" s="139">
        <v>0</v>
      </c>
      <c r="BJ66" s="139">
        <v>0</v>
      </c>
      <c r="BK66" s="139">
        <v>0</v>
      </c>
      <c r="BL66" s="139">
        <v>8208.8445599999995</v>
      </c>
      <c r="BM66" s="146">
        <v>1.32E-2</v>
      </c>
      <c r="BN66" s="141">
        <v>1.3299999999999999E-2</v>
      </c>
      <c r="BO66" s="124">
        <v>6.8275028222688954E-3</v>
      </c>
      <c r="BP66" s="137">
        <v>46213</v>
      </c>
      <c r="BQ66" s="125"/>
      <c r="BR66" s="125"/>
      <c r="BS66" s="125"/>
      <c r="BT66" s="125"/>
      <c r="BU66" s="126">
        <v>1158525.3700000001</v>
      </c>
      <c r="BV66" s="127">
        <v>55842.476999999999</v>
      </c>
      <c r="BW66" s="114">
        <v>20.746310554956224</v>
      </c>
      <c r="BX66" s="115">
        <v>1.5839786614130345E-2</v>
      </c>
      <c r="BY66" s="128">
        <v>1082993.69</v>
      </c>
      <c r="BZ66" s="129">
        <v>200</v>
      </c>
      <c r="CA66" s="117">
        <v>16568.072700533321</v>
      </c>
      <c r="CB66" s="130">
        <v>3905.8800000000006</v>
      </c>
      <c r="CC66" s="130">
        <v>12212.199999999999</v>
      </c>
      <c r="CD66" s="130">
        <v>8268.99</v>
      </c>
      <c r="CE66" s="117">
        <v>7849.09</v>
      </c>
      <c r="CF66" s="130">
        <v>0</v>
      </c>
      <c r="CG66" s="131">
        <v>7849.09</v>
      </c>
      <c r="CH66" s="112">
        <v>15292.534884000001</v>
      </c>
      <c r="CI66" s="112">
        <v>7988.8807093846845</v>
      </c>
      <c r="CJ66" s="131">
        <v>0</v>
      </c>
      <c r="CK66" s="131">
        <v>0</v>
      </c>
      <c r="CL66" s="131">
        <v>0</v>
      </c>
      <c r="CM66" s="131">
        <v>0</v>
      </c>
      <c r="CN66" s="112">
        <v>0</v>
      </c>
      <c r="CO66" s="131">
        <v>0</v>
      </c>
      <c r="CP66" s="131">
        <v>0</v>
      </c>
      <c r="CQ66" s="131">
        <v>0</v>
      </c>
      <c r="CR66" s="131">
        <v>0</v>
      </c>
      <c r="CS66" s="112">
        <v>0</v>
      </c>
      <c r="CT66" s="112">
        <v>8579.1919911486366</v>
      </c>
      <c r="CU66" s="132">
        <v>0</v>
      </c>
      <c r="CV66" s="112">
        <v>8579.1919911486366</v>
      </c>
      <c r="CW66" s="112">
        <v>0</v>
      </c>
      <c r="CX66" s="133">
        <v>8579.1919911486366</v>
      </c>
      <c r="CY66" s="112">
        <v>8217.0169485647402</v>
      </c>
      <c r="CZ66" s="112">
        <v>8217.0169485647402</v>
      </c>
      <c r="DA66" s="131">
        <v>0</v>
      </c>
      <c r="DB66" s="117">
        <v>8217.0169485647402</v>
      </c>
      <c r="DC66" s="112">
        <v>0</v>
      </c>
      <c r="DD66" s="134">
        <v>0</v>
      </c>
      <c r="DE66" s="112">
        <v>8217.0169485647402</v>
      </c>
      <c r="DF66" s="112">
        <v>0</v>
      </c>
      <c r="DG66" s="112">
        <v>0</v>
      </c>
      <c r="DH66" s="112">
        <v>0</v>
      </c>
      <c r="DI66" s="135">
        <v>0.14710000000000001</v>
      </c>
      <c r="DJ66" s="135">
        <v>0</v>
      </c>
      <c r="DK66" s="135">
        <v>0</v>
      </c>
      <c r="DL66" s="135">
        <v>0</v>
      </c>
      <c r="DM66" s="135">
        <v>0.14710000000000001</v>
      </c>
      <c r="DN66" s="135">
        <v>0</v>
      </c>
      <c r="DO66" s="112">
        <v>8214.4283667</v>
      </c>
      <c r="DP66" s="112">
        <v>0</v>
      </c>
      <c r="DQ66" s="112">
        <v>0</v>
      </c>
      <c r="DR66" s="112">
        <v>0</v>
      </c>
      <c r="DS66" s="136">
        <v>8214.4283667</v>
      </c>
      <c r="DT66" s="115">
        <v>1.32E-2</v>
      </c>
      <c r="DU66" s="132">
        <v>1.3299999999999999E-2</v>
      </c>
      <c r="DV66" s="124">
        <v>7.0926517116882293E-3</v>
      </c>
      <c r="DW66" s="137">
        <v>46213</v>
      </c>
    </row>
    <row r="67" spans="1:127" ht="15">
      <c r="A67" s="106" t="s">
        <v>229</v>
      </c>
      <c r="B67" s="106">
        <v>3219</v>
      </c>
      <c r="C67" s="153" t="s">
        <v>351</v>
      </c>
      <c r="D67" s="147" t="b">
        <v>1</v>
      </c>
      <c r="E67" s="108" t="s">
        <v>28</v>
      </c>
      <c r="F67" s="148" t="s">
        <v>29</v>
      </c>
      <c r="G67" s="148" t="b">
        <v>1</v>
      </c>
      <c r="H67" s="110"/>
      <c r="I67" s="148" t="b">
        <v>1</v>
      </c>
      <c r="J67" s="148" t="s">
        <v>29</v>
      </c>
      <c r="K67" s="148" t="b">
        <v>1</v>
      </c>
      <c r="L67" s="148" t="b">
        <v>0</v>
      </c>
      <c r="M67" s="111">
        <v>0</v>
      </c>
      <c r="N67" s="139">
        <v>10021934.57</v>
      </c>
      <c r="O67" s="140">
        <v>185543.37</v>
      </c>
      <c r="P67" s="135">
        <v>54.013972959529625</v>
      </c>
      <c r="Q67" s="141">
        <v>0.13188014364901177</v>
      </c>
      <c r="R67" s="139">
        <v>9046281.9499999993</v>
      </c>
      <c r="S67" s="142">
        <v>200</v>
      </c>
      <c r="T67" s="140">
        <v>137943.76533989492</v>
      </c>
      <c r="U67" s="139">
        <v>25710.510000000002</v>
      </c>
      <c r="V67" s="139">
        <v>83060.790000000008</v>
      </c>
      <c r="W67" s="139">
        <v>57074.329999999994</v>
      </c>
      <c r="X67" s="139">
        <v>51696.970000000023</v>
      </c>
      <c r="Y67" s="118">
        <v>0</v>
      </c>
      <c r="Z67" s="139">
        <v>51696.970000000023</v>
      </c>
      <c r="AA67" s="139">
        <v>104228.119528</v>
      </c>
      <c r="AB67" s="139">
        <v>52396.360441096404</v>
      </c>
      <c r="AC67" s="139">
        <v>30.5</v>
      </c>
      <c r="AD67" s="139">
        <v>46.35</v>
      </c>
      <c r="AE67" s="139">
        <v>33.22</v>
      </c>
      <c r="AF67" s="139">
        <v>13.13</v>
      </c>
      <c r="AG67" s="139">
        <v>30.5</v>
      </c>
      <c r="AH67" s="139">
        <v>0</v>
      </c>
      <c r="AI67" s="139">
        <v>0</v>
      </c>
      <c r="AJ67" s="139">
        <v>0</v>
      </c>
      <c r="AK67" s="139">
        <v>0</v>
      </c>
      <c r="AL67" s="139">
        <v>0</v>
      </c>
      <c r="AM67" s="139">
        <v>85547.404898798515</v>
      </c>
      <c r="AN67" s="120">
        <v>0</v>
      </c>
      <c r="AO67" s="149">
        <v>85547.404898798515</v>
      </c>
      <c r="AP67" s="149">
        <v>0</v>
      </c>
      <c r="AQ67" s="149">
        <v>85547.404898798515</v>
      </c>
      <c r="AR67" s="139">
        <v>81935.976801125464</v>
      </c>
      <c r="AS67" s="139">
        <v>81935.976801125464</v>
      </c>
      <c r="AT67" s="123">
        <v>0</v>
      </c>
      <c r="AU67" s="139">
        <v>81935.976801125464</v>
      </c>
      <c r="AV67" s="145">
        <v>0</v>
      </c>
      <c r="AW67" s="150">
        <v>0</v>
      </c>
      <c r="AX67" s="139">
        <v>81935.976801125464</v>
      </c>
      <c r="AY67" s="139">
        <v>0</v>
      </c>
      <c r="AZ67" s="139">
        <v>0</v>
      </c>
      <c r="BA67" s="139">
        <v>0</v>
      </c>
      <c r="BB67" s="151">
        <v>0.44159999999999999</v>
      </c>
      <c r="BC67" s="151">
        <v>0</v>
      </c>
      <c r="BD67" s="151">
        <v>0</v>
      </c>
      <c r="BE67" s="151">
        <v>0</v>
      </c>
      <c r="BF67" s="151">
        <v>0.44159999999999999</v>
      </c>
      <c r="BG67" s="151">
        <v>0</v>
      </c>
      <c r="BH67" s="139">
        <v>81935.952191999997</v>
      </c>
      <c r="BI67" s="139">
        <v>0</v>
      </c>
      <c r="BJ67" s="139">
        <v>0</v>
      </c>
      <c r="BK67" s="139">
        <v>0</v>
      </c>
      <c r="BL67" s="139">
        <v>81935.952191999997</v>
      </c>
      <c r="BM67" s="146">
        <v>1.04E-2</v>
      </c>
      <c r="BN67" s="141">
        <v>1.04E-2</v>
      </c>
      <c r="BO67" s="124">
        <v>8.1756647111222817E-3</v>
      </c>
      <c r="BP67" s="137">
        <v>46213</v>
      </c>
      <c r="BQ67" s="125"/>
      <c r="BR67" s="125"/>
      <c r="BS67" s="125"/>
      <c r="BT67" s="125"/>
      <c r="BU67" s="126">
        <v>9654171.8300000001</v>
      </c>
      <c r="BV67" s="127">
        <v>185517.122</v>
      </c>
      <c r="BW67" s="114">
        <v>52.039249670981853</v>
      </c>
      <c r="BX67" s="115">
        <v>0.13199540181269251</v>
      </c>
      <c r="BY67" s="128">
        <v>9046281.9499999993</v>
      </c>
      <c r="BZ67" s="129">
        <v>200</v>
      </c>
      <c r="CA67" s="117">
        <v>138064.32287527793</v>
      </c>
      <c r="CB67" s="130">
        <v>25710.510000000002</v>
      </c>
      <c r="CC67" s="130">
        <v>83060.790000000008</v>
      </c>
      <c r="CD67" s="130">
        <v>57074.329999999994</v>
      </c>
      <c r="CE67" s="117">
        <v>51696.970000000023</v>
      </c>
      <c r="CF67" s="130">
        <v>0</v>
      </c>
      <c r="CG67" s="131">
        <v>51696.970000000023</v>
      </c>
      <c r="CH67" s="112">
        <v>100403.387032</v>
      </c>
      <c r="CI67" s="112">
        <v>52451.126507224588</v>
      </c>
      <c r="CJ67" s="131">
        <v>30.5</v>
      </c>
      <c r="CK67" s="131">
        <v>46.35</v>
      </c>
      <c r="CL67" s="131">
        <v>33.22</v>
      </c>
      <c r="CM67" s="131">
        <v>13.13</v>
      </c>
      <c r="CN67" s="112">
        <v>30.499999999999993</v>
      </c>
      <c r="CO67" s="131">
        <v>0</v>
      </c>
      <c r="CP67" s="131">
        <v>0</v>
      </c>
      <c r="CQ67" s="131">
        <v>0</v>
      </c>
      <c r="CR67" s="131">
        <v>0</v>
      </c>
      <c r="CS67" s="112">
        <v>0</v>
      </c>
      <c r="CT67" s="112">
        <v>85613.196368053337</v>
      </c>
      <c r="CU67" s="132">
        <v>0</v>
      </c>
      <c r="CV67" s="112">
        <v>85613.196368053337</v>
      </c>
      <c r="CW67" s="112">
        <v>0</v>
      </c>
      <c r="CX67" s="133">
        <v>85613.196368053337</v>
      </c>
      <c r="CY67" s="112">
        <v>81998.990849359514</v>
      </c>
      <c r="CZ67" s="112">
        <v>81998.990849359514</v>
      </c>
      <c r="DA67" s="131">
        <v>0</v>
      </c>
      <c r="DB67" s="117">
        <v>81998.990849359514</v>
      </c>
      <c r="DC67" s="112">
        <v>0</v>
      </c>
      <c r="DD67" s="134">
        <v>0</v>
      </c>
      <c r="DE67" s="112">
        <v>81998.990849359514</v>
      </c>
      <c r="DF67" s="112">
        <v>0</v>
      </c>
      <c r="DG67" s="112">
        <v>0</v>
      </c>
      <c r="DH67" s="112">
        <v>0</v>
      </c>
      <c r="DI67" s="135">
        <v>0.442</v>
      </c>
      <c r="DJ67" s="135">
        <v>0</v>
      </c>
      <c r="DK67" s="135">
        <v>0</v>
      </c>
      <c r="DL67" s="135">
        <v>0</v>
      </c>
      <c r="DM67" s="135">
        <v>0.442</v>
      </c>
      <c r="DN67" s="135">
        <v>0</v>
      </c>
      <c r="DO67" s="112">
        <v>81998.567924000003</v>
      </c>
      <c r="DP67" s="112">
        <v>0</v>
      </c>
      <c r="DQ67" s="112">
        <v>0</v>
      </c>
      <c r="DR67" s="112">
        <v>0</v>
      </c>
      <c r="DS67" s="136">
        <v>81998.567924000003</v>
      </c>
      <c r="DT67" s="115">
        <v>1.04E-2</v>
      </c>
      <c r="DU67" s="132">
        <v>1.04E-2</v>
      </c>
      <c r="DV67" s="124">
        <v>8.4936328349315814E-3</v>
      </c>
      <c r="DW67" s="137">
        <v>46213</v>
      </c>
    </row>
    <row r="68" spans="1:127" ht="15">
      <c r="A68" s="106" t="s">
        <v>230</v>
      </c>
      <c r="B68" s="106">
        <v>3219</v>
      </c>
      <c r="C68" s="153" t="s">
        <v>351</v>
      </c>
      <c r="D68" s="147" t="b">
        <v>1</v>
      </c>
      <c r="E68" s="108" t="s">
        <v>33</v>
      </c>
      <c r="F68" s="148" t="s">
        <v>29</v>
      </c>
      <c r="G68" s="148" t="b">
        <v>1</v>
      </c>
      <c r="H68" s="110"/>
      <c r="I68" s="148" t="b">
        <v>1</v>
      </c>
      <c r="J68" s="148" t="s">
        <v>29</v>
      </c>
      <c r="K68" s="148" t="b">
        <v>1</v>
      </c>
      <c r="L68" s="148" t="b">
        <v>0</v>
      </c>
      <c r="M68" s="111">
        <v>0</v>
      </c>
      <c r="N68" s="139">
        <v>1407996.34</v>
      </c>
      <c r="O68" s="140">
        <v>37608.76</v>
      </c>
      <c r="P68" s="135">
        <v>37.437988915348448</v>
      </c>
      <c r="Q68" s="141">
        <v>1.852803550846599E-2</v>
      </c>
      <c r="R68" s="139">
        <v>1245557.97</v>
      </c>
      <c r="S68" s="142">
        <v>200</v>
      </c>
      <c r="T68" s="140">
        <v>19379.922645452963</v>
      </c>
      <c r="U68" s="139">
        <v>4436.0700000000006</v>
      </c>
      <c r="V68" s="139">
        <v>17733.320000000003</v>
      </c>
      <c r="W68" s="139">
        <v>12181.43</v>
      </c>
      <c r="X68" s="139">
        <v>9987.9600000000028</v>
      </c>
      <c r="Y68" s="118">
        <v>0</v>
      </c>
      <c r="Z68" s="139">
        <v>9987.9600000000028</v>
      </c>
      <c r="AA68" s="139">
        <v>20556.746564000001</v>
      </c>
      <c r="AB68" s="139">
        <v>10334.050996422904</v>
      </c>
      <c r="AC68" s="139">
        <v>1424.52</v>
      </c>
      <c r="AD68" s="139">
        <v>3552.23</v>
      </c>
      <c r="AE68" s="139">
        <v>2940.7</v>
      </c>
      <c r="AF68" s="139">
        <v>0</v>
      </c>
      <c r="AG68" s="139">
        <v>2036.05</v>
      </c>
      <c r="AH68" s="139">
        <v>0</v>
      </c>
      <c r="AI68" s="139">
        <v>0</v>
      </c>
      <c r="AJ68" s="139">
        <v>0</v>
      </c>
      <c r="AK68" s="139">
        <v>0</v>
      </c>
      <c r="AL68" s="139">
        <v>0</v>
      </c>
      <c r="AM68" s="139">
        <v>9045.8716490300594</v>
      </c>
      <c r="AN68" s="120">
        <v>0</v>
      </c>
      <c r="AO68" s="149">
        <v>9045.8716490300594</v>
      </c>
      <c r="AP68" s="149">
        <v>0</v>
      </c>
      <c r="AQ68" s="149">
        <v>9045.8716490300594</v>
      </c>
      <c r="AR68" s="139">
        <v>8663.9954824777524</v>
      </c>
      <c r="AS68" s="139">
        <v>8663.9954824777524</v>
      </c>
      <c r="AT68" s="123">
        <v>0</v>
      </c>
      <c r="AU68" s="139">
        <v>8663.9954824777524</v>
      </c>
      <c r="AV68" s="145">
        <v>0</v>
      </c>
      <c r="AW68" s="150">
        <v>0</v>
      </c>
      <c r="AX68" s="139">
        <v>8663.9954824777524</v>
      </c>
      <c r="AY68" s="139">
        <v>0</v>
      </c>
      <c r="AZ68" s="139">
        <v>0</v>
      </c>
      <c r="BA68" s="139">
        <v>0</v>
      </c>
      <c r="BB68" s="151">
        <v>0.23039999999999999</v>
      </c>
      <c r="BC68" s="151">
        <v>0</v>
      </c>
      <c r="BD68" s="151">
        <v>0</v>
      </c>
      <c r="BE68" s="151">
        <v>0</v>
      </c>
      <c r="BF68" s="151">
        <v>0.23039999999999999</v>
      </c>
      <c r="BG68" s="151">
        <v>0</v>
      </c>
      <c r="BH68" s="139">
        <v>8665.0583040000001</v>
      </c>
      <c r="BI68" s="139">
        <v>0</v>
      </c>
      <c r="BJ68" s="139">
        <v>0</v>
      </c>
      <c r="BK68" s="139">
        <v>0</v>
      </c>
      <c r="BL68" s="139">
        <v>8665.0583040000001</v>
      </c>
      <c r="BM68" s="146">
        <v>1.46E-2</v>
      </c>
      <c r="BN68" s="141">
        <v>1.8100000000000002E-2</v>
      </c>
      <c r="BO68" s="124">
        <v>6.1534218778422052E-3</v>
      </c>
      <c r="BP68" s="137">
        <v>46213</v>
      </c>
      <c r="BQ68" s="125"/>
      <c r="BR68" s="125"/>
      <c r="BS68" s="125"/>
      <c r="BT68" s="125"/>
      <c r="BU68" s="126">
        <v>1356360.39</v>
      </c>
      <c r="BV68" s="127">
        <v>37608.756999999998</v>
      </c>
      <c r="BW68" s="114">
        <v>36.065015124004233</v>
      </c>
      <c r="BX68" s="115">
        <v>1.8544660053028111E-2</v>
      </c>
      <c r="BY68" s="128">
        <v>1245557.97</v>
      </c>
      <c r="BZ68" s="129">
        <v>200</v>
      </c>
      <c r="CA68" s="117">
        <v>19397.311557919293</v>
      </c>
      <c r="CB68" s="130">
        <v>4436.0700000000006</v>
      </c>
      <c r="CC68" s="130">
        <v>17733.320000000003</v>
      </c>
      <c r="CD68" s="130">
        <v>12181.43</v>
      </c>
      <c r="CE68" s="117">
        <v>9987.9600000000028</v>
      </c>
      <c r="CF68" s="130">
        <v>0</v>
      </c>
      <c r="CG68" s="131">
        <v>9987.9600000000028</v>
      </c>
      <c r="CH68" s="112">
        <v>19802.861693999999</v>
      </c>
      <c r="CI68" s="112">
        <v>10345.093274453211</v>
      </c>
      <c r="CJ68" s="131">
        <v>1424.52</v>
      </c>
      <c r="CK68" s="131">
        <v>3552.23</v>
      </c>
      <c r="CL68" s="131">
        <v>2940.7</v>
      </c>
      <c r="CM68" s="131">
        <v>0</v>
      </c>
      <c r="CN68" s="112">
        <v>2036.0500000000002</v>
      </c>
      <c r="CO68" s="131">
        <v>0</v>
      </c>
      <c r="CP68" s="131">
        <v>0</v>
      </c>
      <c r="CQ68" s="131">
        <v>0</v>
      </c>
      <c r="CR68" s="131">
        <v>0</v>
      </c>
      <c r="CS68" s="112">
        <v>0</v>
      </c>
      <c r="CT68" s="112">
        <v>9052.2182834660816</v>
      </c>
      <c r="CU68" s="132">
        <v>0</v>
      </c>
      <c r="CV68" s="112">
        <v>9052.2182834660816</v>
      </c>
      <c r="CW68" s="112">
        <v>0</v>
      </c>
      <c r="CX68" s="133">
        <v>9052.2182834660816</v>
      </c>
      <c r="CY68" s="112">
        <v>8670.0741904471179</v>
      </c>
      <c r="CZ68" s="112">
        <v>8670.0741904471179</v>
      </c>
      <c r="DA68" s="131">
        <v>0</v>
      </c>
      <c r="DB68" s="117">
        <v>8670.0741904471179</v>
      </c>
      <c r="DC68" s="112">
        <v>0</v>
      </c>
      <c r="DD68" s="134">
        <v>0</v>
      </c>
      <c r="DE68" s="112">
        <v>8670.0741904471179</v>
      </c>
      <c r="DF68" s="112">
        <v>0</v>
      </c>
      <c r="DG68" s="112">
        <v>0</v>
      </c>
      <c r="DH68" s="112">
        <v>0</v>
      </c>
      <c r="DI68" s="135">
        <v>0.23050000000000001</v>
      </c>
      <c r="DJ68" s="135">
        <v>0</v>
      </c>
      <c r="DK68" s="135">
        <v>0</v>
      </c>
      <c r="DL68" s="135">
        <v>0</v>
      </c>
      <c r="DM68" s="135">
        <v>0.23050000000000001</v>
      </c>
      <c r="DN68" s="135">
        <v>0</v>
      </c>
      <c r="DO68" s="112">
        <v>8668.8184884999991</v>
      </c>
      <c r="DP68" s="112">
        <v>0</v>
      </c>
      <c r="DQ68" s="112">
        <v>0</v>
      </c>
      <c r="DR68" s="112">
        <v>0</v>
      </c>
      <c r="DS68" s="136">
        <v>8668.8184884999991</v>
      </c>
      <c r="DT68" s="115">
        <v>1.46E-2</v>
      </c>
      <c r="DU68" s="132">
        <v>1.8100000000000002E-2</v>
      </c>
      <c r="DV68" s="124">
        <v>6.3921611500665533E-3</v>
      </c>
      <c r="DW68" s="137">
        <v>46213</v>
      </c>
    </row>
    <row r="69" spans="1:127" ht="15">
      <c r="A69" s="106" t="s">
        <v>231</v>
      </c>
      <c r="B69" s="106">
        <v>3219</v>
      </c>
      <c r="C69" s="153" t="s">
        <v>351</v>
      </c>
      <c r="D69" s="147" t="b">
        <v>1</v>
      </c>
      <c r="E69" s="108" t="s">
        <v>194</v>
      </c>
      <c r="F69" s="148" t="s">
        <v>29</v>
      </c>
      <c r="G69" s="148" t="b">
        <v>1</v>
      </c>
      <c r="H69" s="110"/>
      <c r="I69" s="148" t="b">
        <v>1</v>
      </c>
      <c r="J69" s="148" t="s">
        <v>29</v>
      </c>
      <c r="K69" s="148" t="b">
        <v>1</v>
      </c>
      <c r="L69" s="148" t="b">
        <v>0</v>
      </c>
      <c r="M69" s="111">
        <v>0</v>
      </c>
      <c r="N69" s="139">
        <v>2225.67</v>
      </c>
      <c r="O69" s="140">
        <v>141.80000000000001</v>
      </c>
      <c r="P69" s="135">
        <v>15.695839210155148</v>
      </c>
      <c r="Q69" s="141">
        <v>2.928792612495534E-5</v>
      </c>
      <c r="R69" s="139">
        <v>1959.84</v>
      </c>
      <c r="S69" s="142">
        <v>200</v>
      </c>
      <c r="T69" s="140">
        <v>30.634534486293692</v>
      </c>
      <c r="U69" s="139">
        <v>12.219999999999999</v>
      </c>
      <c r="V69" s="139">
        <v>36.18</v>
      </c>
      <c r="W69" s="139">
        <v>24</v>
      </c>
      <c r="X69" s="139">
        <v>24.4</v>
      </c>
      <c r="Y69" s="118">
        <v>0</v>
      </c>
      <c r="Z69" s="139">
        <v>24.4</v>
      </c>
      <c r="AA69" s="139">
        <v>50.522709000000006</v>
      </c>
      <c r="AB69" s="139">
        <v>25.398194683091024</v>
      </c>
      <c r="AC69" s="139">
        <v>0</v>
      </c>
      <c r="AD69" s="139">
        <v>0</v>
      </c>
      <c r="AE69" s="139">
        <v>0</v>
      </c>
      <c r="AF69" s="139">
        <v>0</v>
      </c>
      <c r="AG69" s="139">
        <v>0</v>
      </c>
      <c r="AH69" s="139">
        <v>0</v>
      </c>
      <c r="AI69" s="139">
        <v>0</v>
      </c>
      <c r="AJ69" s="139">
        <v>0</v>
      </c>
      <c r="AK69" s="139">
        <v>0</v>
      </c>
      <c r="AL69" s="139">
        <v>0</v>
      </c>
      <c r="AM69" s="139">
        <v>5.236339803202668</v>
      </c>
      <c r="AN69" s="120">
        <v>0</v>
      </c>
      <c r="AO69" s="149">
        <v>5.236339803202668</v>
      </c>
      <c r="AP69" s="149">
        <v>0</v>
      </c>
      <c r="AQ69" s="149">
        <v>5.236339803202668</v>
      </c>
      <c r="AR69" s="139">
        <v>5.0152850007031535</v>
      </c>
      <c r="AS69" s="139">
        <v>5.0152850007031535</v>
      </c>
      <c r="AT69" s="123">
        <v>0</v>
      </c>
      <c r="AU69" s="139">
        <v>5.0152850007031535</v>
      </c>
      <c r="AV69" s="145">
        <v>0</v>
      </c>
      <c r="AW69" s="150">
        <v>0</v>
      </c>
      <c r="AX69" s="139">
        <v>5.0152850007031535</v>
      </c>
      <c r="AY69" s="139">
        <v>0</v>
      </c>
      <c r="AZ69" s="139">
        <v>0</v>
      </c>
      <c r="BA69" s="139">
        <v>0</v>
      </c>
      <c r="BB69" s="151">
        <v>3.5400000000000001E-2</v>
      </c>
      <c r="BC69" s="151">
        <v>0</v>
      </c>
      <c r="BD69" s="151">
        <v>0</v>
      </c>
      <c r="BE69" s="151">
        <v>0</v>
      </c>
      <c r="BF69" s="151">
        <v>3.5400000000000001E-2</v>
      </c>
      <c r="BG69" s="151">
        <v>0</v>
      </c>
      <c r="BH69" s="139">
        <v>5.0197200000000004</v>
      </c>
      <c r="BI69" s="139">
        <v>0</v>
      </c>
      <c r="BJ69" s="139">
        <v>0</v>
      </c>
      <c r="BK69" s="139">
        <v>0</v>
      </c>
      <c r="BL69" s="139">
        <v>5.0197200000000004</v>
      </c>
      <c r="BM69" s="146">
        <v>2.2700000000000001E-2</v>
      </c>
      <c r="BN69" s="141">
        <v>2.3300000000000001E-2</v>
      </c>
      <c r="BO69" s="124">
        <v>2.2533821279449124E-3</v>
      </c>
      <c r="BP69" s="137">
        <v>46213</v>
      </c>
      <c r="BQ69" s="125"/>
      <c r="BR69" s="125"/>
      <c r="BS69" s="125"/>
      <c r="BT69" s="125"/>
      <c r="BU69" s="126">
        <v>2143.87</v>
      </c>
      <c r="BV69" s="127">
        <v>141.797</v>
      </c>
      <c r="BW69" s="114">
        <v>15.11929025296727</v>
      </c>
      <c r="BX69" s="115">
        <v>2.9311782208477333E-5</v>
      </c>
      <c r="BY69" s="128">
        <v>1959.84</v>
      </c>
      <c r="BZ69" s="129">
        <v>200</v>
      </c>
      <c r="CA69" s="117">
        <v>30.659487431416686</v>
      </c>
      <c r="CB69" s="130">
        <v>12.219999999999999</v>
      </c>
      <c r="CC69" s="130">
        <v>36.18</v>
      </c>
      <c r="CD69" s="130">
        <v>24</v>
      </c>
      <c r="CE69" s="117">
        <v>24.4</v>
      </c>
      <c r="CF69" s="130">
        <v>0</v>
      </c>
      <c r="CG69" s="131">
        <v>24.4</v>
      </c>
      <c r="CH69" s="112">
        <v>48.665849000000001</v>
      </c>
      <c r="CI69" s="112">
        <v>25.423232003786346</v>
      </c>
      <c r="CJ69" s="131">
        <v>0</v>
      </c>
      <c r="CK69" s="131">
        <v>0</v>
      </c>
      <c r="CL69" s="131">
        <v>0</v>
      </c>
      <c r="CM69" s="131">
        <v>0</v>
      </c>
      <c r="CN69" s="112">
        <v>0</v>
      </c>
      <c r="CO69" s="131">
        <v>0</v>
      </c>
      <c r="CP69" s="131">
        <v>0</v>
      </c>
      <c r="CQ69" s="131">
        <v>0</v>
      </c>
      <c r="CR69" s="131">
        <v>0</v>
      </c>
      <c r="CS69" s="112">
        <v>0</v>
      </c>
      <c r="CT69" s="112">
        <v>5.2362554276303399</v>
      </c>
      <c r="CU69" s="132">
        <v>0</v>
      </c>
      <c r="CV69" s="112">
        <v>5.2362554276303399</v>
      </c>
      <c r="CW69" s="112">
        <v>0</v>
      </c>
      <c r="CX69" s="133">
        <v>5.2362554276303399</v>
      </c>
      <c r="CY69" s="112">
        <v>5.015204187089414</v>
      </c>
      <c r="CZ69" s="112">
        <v>5.015204187089414</v>
      </c>
      <c r="DA69" s="131">
        <v>0</v>
      </c>
      <c r="DB69" s="117">
        <v>5.015204187089414</v>
      </c>
      <c r="DC69" s="112">
        <v>0</v>
      </c>
      <c r="DD69" s="134">
        <v>0</v>
      </c>
      <c r="DE69" s="112">
        <v>5.015204187089414</v>
      </c>
      <c r="DF69" s="112">
        <v>0</v>
      </c>
      <c r="DG69" s="112">
        <v>0</v>
      </c>
      <c r="DH69" s="112">
        <v>0</v>
      </c>
      <c r="DI69" s="135">
        <v>3.5400000000000001E-2</v>
      </c>
      <c r="DJ69" s="135">
        <v>0</v>
      </c>
      <c r="DK69" s="135">
        <v>0</v>
      </c>
      <c r="DL69" s="135">
        <v>0</v>
      </c>
      <c r="DM69" s="135">
        <v>3.5400000000000001E-2</v>
      </c>
      <c r="DN69" s="135">
        <v>0</v>
      </c>
      <c r="DO69" s="112">
        <v>5.0196138000000001</v>
      </c>
      <c r="DP69" s="112">
        <v>0</v>
      </c>
      <c r="DQ69" s="112">
        <v>0</v>
      </c>
      <c r="DR69" s="112">
        <v>0</v>
      </c>
      <c r="DS69" s="136">
        <v>5.0196138000000001</v>
      </c>
      <c r="DT69" s="115">
        <v>2.2700000000000001E-2</v>
      </c>
      <c r="DU69" s="132">
        <v>2.3300000000000001E-2</v>
      </c>
      <c r="DV69" s="124">
        <v>2.3393229006840035E-3</v>
      </c>
      <c r="DW69" s="137">
        <v>46213</v>
      </c>
    </row>
    <row r="70" spans="1:127" ht="15">
      <c r="A70" s="106" t="s">
        <v>232</v>
      </c>
      <c r="B70" s="106">
        <v>3219</v>
      </c>
      <c r="C70" s="153" t="s">
        <v>351</v>
      </c>
      <c r="D70" s="147" t="b">
        <v>1</v>
      </c>
      <c r="E70" s="108" t="s">
        <v>25</v>
      </c>
      <c r="F70" s="148" t="s">
        <v>29</v>
      </c>
      <c r="G70" s="148" t="b">
        <v>1</v>
      </c>
      <c r="H70" s="110"/>
      <c r="I70" s="148" t="b">
        <v>1</v>
      </c>
      <c r="J70" s="148" t="s">
        <v>29</v>
      </c>
      <c r="K70" s="148" t="b">
        <v>1</v>
      </c>
      <c r="L70" s="148" t="b">
        <v>0</v>
      </c>
      <c r="M70" s="111">
        <v>0</v>
      </c>
      <c r="N70" s="139">
        <v>2563880.31</v>
      </c>
      <c r="O70" s="140">
        <v>52722.46</v>
      </c>
      <c r="P70" s="135">
        <v>48.629754946942917</v>
      </c>
      <c r="Q70" s="141">
        <v>3.3738486438918434E-2</v>
      </c>
      <c r="R70" s="139">
        <v>2255894.83</v>
      </c>
      <c r="S70" s="142">
        <v>200</v>
      </c>
      <c r="T70" s="140">
        <v>35289.723892322021</v>
      </c>
      <c r="U70" s="139">
        <v>11409.109999999999</v>
      </c>
      <c r="V70" s="139">
        <v>40384.950000000004</v>
      </c>
      <c r="W70" s="139">
        <v>27375.09</v>
      </c>
      <c r="X70" s="139">
        <v>24418.970000000005</v>
      </c>
      <c r="Y70" s="118">
        <v>0</v>
      </c>
      <c r="Z70" s="139">
        <v>24418.970000000005</v>
      </c>
      <c r="AA70" s="139">
        <v>50764.830138000005</v>
      </c>
      <c r="AB70" s="139">
        <v>25519.911034441375</v>
      </c>
      <c r="AC70" s="139">
        <v>1971.86</v>
      </c>
      <c r="AD70" s="139">
        <v>3546.41</v>
      </c>
      <c r="AE70" s="139">
        <v>2696.56</v>
      </c>
      <c r="AF70" s="139">
        <v>0</v>
      </c>
      <c r="AG70" s="139">
        <v>2821.71</v>
      </c>
      <c r="AH70" s="139">
        <v>0</v>
      </c>
      <c r="AI70" s="139">
        <v>0</v>
      </c>
      <c r="AJ70" s="139">
        <v>0</v>
      </c>
      <c r="AK70" s="139">
        <v>0</v>
      </c>
      <c r="AL70" s="139">
        <v>0</v>
      </c>
      <c r="AM70" s="139">
        <v>9769.8128578806463</v>
      </c>
      <c r="AN70" s="120">
        <v>0</v>
      </c>
      <c r="AO70" s="149">
        <v>9769.8128578806463</v>
      </c>
      <c r="AP70" s="149">
        <v>0</v>
      </c>
      <c r="AQ70" s="149">
        <v>9769.8128578806463</v>
      </c>
      <c r="AR70" s="139">
        <v>9357.3751374647309</v>
      </c>
      <c r="AS70" s="139">
        <v>9357.3751374647309</v>
      </c>
      <c r="AT70" s="123">
        <v>0</v>
      </c>
      <c r="AU70" s="139">
        <v>9357.3751374647309</v>
      </c>
      <c r="AV70" s="145">
        <v>0</v>
      </c>
      <c r="AW70" s="150">
        <v>0</v>
      </c>
      <c r="AX70" s="139">
        <v>9357.3751374647309</v>
      </c>
      <c r="AY70" s="139">
        <v>0</v>
      </c>
      <c r="AZ70" s="139">
        <v>0</v>
      </c>
      <c r="BA70" s="139">
        <v>0</v>
      </c>
      <c r="BB70" s="151">
        <v>0.17749999999999999</v>
      </c>
      <c r="BC70" s="151">
        <v>0</v>
      </c>
      <c r="BD70" s="151">
        <v>0</v>
      </c>
      <c r="BE70" s="151">
        <v>0</v>
      </c>
      <c r="BF70" s="151">
        <v>0.17749999999999999</v>
      </c>
      <c r="BG70" s="151">
        <v>0</v>
      </c>
      <c r="BH70" s="139">
        <v>9358.2366499999989</v>
      </c>
      <c r="BI70" s="139">
        <v>0</v>
      </c>
      <c r="BJ70" s="139">
        <v>0</v>
      </c>
      <c r="BK70" s="139">
        <v>0</v>
      </c>
      <c r="BL70" s="139">
        <v>9358.2366499999989</v>
      </c>
      <c r="BM70" s="146">
        <v>1.9800000000000002E-2</v>
      </c>
      <c r="BN70" s="141">
        <v>2.2599999999999999E-2</v>
      </c>
      <c r="BO70" s="124">
        <v>3.6496926556859165E-3</v>
      </c>
      <c r="BP70" s="137">
        <v>46213</v>
      </c>
      <c r="BQ70" s="125"/>
      <c r="BR70" s="125"/>
      <c r="BS70" s="125"/>
      <c r="BT70" s="125"/>
      <c r="BU70" s="126">
        <v>2469703.73</v>
      </c>
      <c r="BV70" s="127">
        <v>52722.455000000002</v>
      </c>
      <c r="BW70" s="114">
        <v>46.843488794290778</v>
      </c>
      <c r="BX70" s="115">
        <v>3.3766701270703962E-2</v>
      </c>
      <c r="BY70" s="128">
        <v>2255894.83</v>
      </c>
      <c r="BZ70" s="129">
        <v>200</v>
      </c>
      <c r="CA70" s="117">
        <v>35319.235993440794</v>
      </c>
      <c r="CB70" s="130">
        <v>11409.109999999999</v>
      </c>
      <c r="CC70" s="130">
        <v>40384.950000000004</v>
      </c>
      <c r="CD70" s="130">
        <v>27375.09</v>
      </c>
      <c r="CE70" s="117">
        <v>24418.970000000005</v>
      </c>
      <c r="CF70" s="130">
        <v>0</v>
      </c>
      <c r="CG70" s="131">
        <v>24418.970000000005</v>
      </c>
      <c r="CH70" s="112">
        <v>48900.133854000007</v>
      </c>
      <c r="CI70" s="112">
        <v>25545.623338173944</v>
      </c>
      <c r="CJ70" s="131">
        <v>1971.86</v>
      </c>
      <c r="CK70" s="131">
        <v>3546.41</v>
      </c>
      <c r="CL70" s="131">
        <v>2696.56</v>
      </c>
      <c r="CM70" s="131">
        <v>0</v>
      </c>
      <c r="CN70" s="112">
        <v>2821.7099999999996</v>
      </c>
      <c r="CO70" s="131">
        <v>0</v>
      </c>
      <c r="CP70" s="131">
        <v>0</v>
      </c>
      <c r="CQ70" s="131">
        <v>0</v>
      </c>
      <c r="CR70" s="131">
        <v>0</v>
      </c>
      <c r="CS70" s="112">
        <v>0</v>
      </c>
      <c r="CT70" s="112">
        <v>9773.6126552668502</v>
      </c>
      <c r="CU70" s="132">
        <v>0</v>
      </c>
      <c r="CV70" s="112">
        <v>9773.6126552668502</v>
      </c>
      <c r="CW70" s="112">
        <v>0</v>
      </c>
      <c r="CX70" s="133">
        <v>9773.6126552668502</v>
      </c>
      <c r="CY70" s="112">
        <v>9361.0145244321684</v>
      </c>
      <c r="CZ70" s="112">
        <v>9361.0145244321684</v>
      </c>
      <c r="DA70" s="131">
        <v>0</v>
      </c>
      <c r="DB70" s="117">
        <v>9361.0145244321684</v>
      </c>
      <c r="DC70" s="112">
        <v>0</v>
      </c>
      <c r="DD70" s="134">
        <v>0</v>
      </c>
      <c r="DE70" s="112">
        <v>9361.0145244321684</v>
      </c>
      <c r="DF70" s="112">
        <v>0</v>
      </c>
      <c r="DG70" s="112">
        <v>0</v>
      </c>
      <c r="DH70" s="112">
        <v>0</v>
      </c>
      <c r="DI70" s="135">
        <v>0.17760000000000001</v>
      </c>
      <c r="DJ70" s="135">
        <v>0</v>
      </c>
      <c r="DK70" s="135">
        <v>0</v>
      </c>
      <c r="DL70" s="135">
        <v>0</v>
      </c>
      <c r="DM70" s="135">
        <v>0.17760000000000001</v>
      </c>
      <c r="DN70" s="135">
        <v>0</v>
      </c>
      <c r="DO70" s="112">
        <v>9363.5080080000007</v>
      </c>
      <c r="DP70" s="112">
        <v>0</v>
      </c>
      <c r="DQ70" s="112">
        <v>0</v>
      </c>
      <c r="DR70" s="112">
        <v>0</v>
      </c>
      <c r="DS70" s="136">
        <v>9363.5080080000007</v>
      </c>
      <c r="DT70" s="115">
        <v>1.9800000000000002E-2</v>
      </c>
      <c r="DU70" s="132">
        <v>2.2599999999999999E-2</v>
      </c>
      <c r="DV70" s="124">
        <v>3.7903390640431872E-3</v>
      </c>
      <c r="DW70" s="137">
        <v>46213</v>
      </c>
    </row>
    <row r="71" spans="1:127" ht="15">
      <c r="A71" s="106" t="s">
        <v>233</v>
      </c>
      <c r="B71" s="106">
        <v>3219</v>
      </c>
      <c r="C71" s="153" t="s">
        <v>351</v>
      </c>
      <c r="D71" s="147" t="b">
        <v>1</v>
      </c>
      <c r="E71" s="108" t="s">
        <v>196</v>
      </c>
      <c r="F71" s="148" t="s">
        <v>29</v>
      </c>
      <c r="G71" s="148" t="b">
        <v>1</v>
      </c>
      <c r="H71" s="110"/>
      <c r="I71" s="148" t="b">
        <v>1</v>
      </c>
      <c r="J71" s="148" t="s">
        <v>29</v>
      </c>
      <c r="K71" s="148" t="b">
        <v>1</v>
      </c>
      <c r="L71" s="148" t="b">
        <v>0</v>
      </c>
      <c r="M71" s="111">
        <v>0</v>
      </c>
      <c r="N71" s="139">
        <v>6240540.96</v>
      </c>
      <c r="O71" s="140">
        <v>119112.16</v>
      </c>
      <c r="P71" s="135">
        <v>52.392139979662865</v>
      </c>
      <c r="Q71" s="141">
        <v>8.212021666115725E-2</v>
      </c>
      <c r="R71" s="139">
        <v>5559971.3399999999</v>
      </c>
      <c r="S71" s="142">
        <v>200</v>
      </c>
      <c r="T71" s="140">
        <v>85895.96267741773</v>
      </c>
      <c r="U71" s="139">
        <v>0</v>
      </c>
      <c r="V71" s="139">
        <v>10.65</v>
      </c>
      <c r="W71" s="139">
        <v>9.02</v>
      </c>
      <c r="X71" s="139">
        <v>1.6300000000000008</v>
      </c>
      <c r="Y71" s="118">
        <v>0</v>
      </c>
      <c r="Z71" s="139">
        <v>1.6300000000000008</v>
      </c>
      <c r="AA71" s="139">
        <v>0</v>
      </c>
      <c r="AB71" s="139">
        <v>0</v>
      </c>
      <c r="AC71" s="139">
        <v>0</v>
      </c>
      <c r="AD71" s="139">
        <v>0</v>
      </c>
      <c r="AE71" s="139">
        <v>0</v>
      </c>
      <c r="AF71" s="139">
        <v>0</v>
      </c>
      <c r="AG71" s="139">
        <v>0</v>
      </c>
      <c r="AH71" s="139">
        <v>0</v>
      </c>
      <c r="AI71" s="139">
        <v>0</v>
      </c>
      <c r="AJ71" s="139">
        <v>0</v>
      </c>
      <c r="AK71" s="139">
        <v>0</v>
      </c>
      <c r="AL71" s="139">
        <v>0</v>
      </c>
      <c r="AM71" s="139">
        <v>85895.96267741773</v>
      </c>
      <c r="AN71" s="120">
        <v>0</v>
      </c>
      <c r="AO71" s="149">
        <v>85895.96267741773</v>
      </c>
      <c r="AP71" s="149">
        <v>0</v>
      </c>
      <c r="AQ71" s="149">
        <v>85895.96267741773</v>
      </c>
      <c r="AR71" s="139">
        <v>82269.820032215648</v>
      </c>
      <c r="AS71" s="139">
        <v>82269.820032215648</v>
      </c>
      <c r="AT71" s="123">
        <v>0</v>
      </c>
      <c r="AU71" s="139">
        <v>82269.820032215648</v>
      </c>
      <c r="AV71" s="145">
        <v>0</v>
      </c>
      <c r="AW71" s="150">
        <v>0</v>
      </c>
      <c r="AX71" s="139">
        <v>82269.820032215648</v>
      </c>
      <c r="AY71" s="139">
        <v>0</v>
      </c>
      <c r="AZ71" s="139">
        <v>0</v>
      </c>
      <c r="BA71" s="139">
        <v>0</v>
      </c>
      <c r="BB71" s="151">
        <v>0.69069999999999998</v>
      </c>
      <c r="BC71" s="151">
        <v>0</v>
      </c>
      <c r="BD71" s="151">
        <v>0</v>
      </c>
      <c r="BE71" s="151">
        <v>0</v>
      </c>
      <c r="BF71" s="151">
        <v>0.69069999999999998</v>
      </c>
      <c r="BG71" s="151">
        <v>0</v>
      </c>
      <c r="BH71" s="139">
        <v>82270.768912</v>
      </c>
      <c r="BI71" s="139">
        <v>0</v>
      </c>
      <c r="BJ71" s="139">
        <v>0</v>
      </c>
      <c r="BK71" s="139">
        <v>0</v>
      </c>
      <c r="BL71" s="139">
        <v>82270.768912</v>
      </c>
      <c r="BM71" s="146">
        <v>0</v>
      </c>
      <c r="BN71" s="141">
        <v>0</v>
      </c>
      <c r="BO71" s="124">
        <v>1.3183123155434854E-2</v>
      </c>
      <c r="BP71" s="137">
        <v>46213</v>
      </c>
      <c r="BQ71" s="125"/>
      <c r="BR71" s="125"/>
      <c r="BS71" s="125"/>
      <c r="BT71" s="125"/>
      <c r="BU71" s="126">
        <v>6009848.2400000002</v>
      </c>
      <c r="BV71" s="127">
        <v>119047.80899999999</v>
      </c>
      <c r="BW71" s="114">
        <v>50.482644665892174</v>
      </c>
      <c r="BX71" s="115">
        <v>8.2168864118104562E-2</v>
      </c>
      <c r="BY71" s="128">
        <v>5559971.3399999999</v>
      </c>
      <c r="BZ71" s="129">
        <v>200</v>
      </c>
      <c r="CA71" s="117">
        <v>85946.846860584701</v>
      </c>
      <c r="CB71" s="130">
        <v>0</v>
      </c>
      <c r="CC71" s="130">
        <v>10.65</v>
      </c>
      <c r="CD71" s="130">
        <v>9.02</v>
      </c>
      <c r="CE71" s="117">
        <v>1.6300000000000008</v>
      </c>
      <c r="CF71" s="130">
        <v>0</v>
      </c>
      <c r="CG71" s="131">
        <v>1.6300000000000008</v>
      </c>
      <c r="CH71" s="112">
        <v>0</v>
      </c>
      <c r="CI71" s="112">
        <v>0</v>
      </c>
      <c r="CJ71" s="131">
        <v>0</v>
      </c>
      <c r="CK71" s="131">
        <v>0</v>
      </c>
      <c r="CL71" s="131">
        <v>0</v>
      </c>
      <c r="CM71" s="131">
        <v>0</v>
      </c>
      <c r="CN71" s="112">
        <v>0</v>
      </c>
      <c r="CO71" s="131">
        <v>0</v>
      </c>
      <c r="CP71" s="131">
        <v>0</v>
      </c>
      <c r="CQ71" s="131">
        <v>0</v>
      </c>
      <c r="CR71" s="131">
        <v>0</v>
      </c>
      <c r="CS71" s="112">
        <v>0</v>
      </c>
      <c r="CT71" s="112">
        <v>85946.846860584701</v>
      </c>
      <c r="CU71" s="132">
        <v>0</v>
      </c>
      <c r="CV71" s="112">
        <v>85946.846860584701</v>
      </c>
      <c r="CW71" s="112">
        <v>0</v>
      </c>
      <c r="CX71" s="133">
        <v>85946.846860584701</v>
      </c>
      <c r="CY71" s="112">
        <v>82318.556113181068</v>
      </c>
      <c r="CZ71" s="112">
        <v>82318.556113181068</v>
      </c>
      <c r="DA71" s="131">
        <v>0</v>
      </c>
      <c r="DB71" s="117">
        <v>82318.556113181068</v>
      </c>
      <c r="DC71" s="112">
        <v>0</v>
      </c>
      <c r="DD71" s="134">
        <v>0</v>
      </c>
      <c r="DE71" s="112">
        <v>82318.556113181068</v>
      </c>
      <c r="DF71" s="112">
        <v>0</v>
      </c>
      <c r="DG71" s="112">
        <v>0</v>
      </c>
      <c r="DH71" s="112">
        <v>0</v>
      </c>
      <c r="DI71" s="135">
        <v>0.6915</v>
      </c>
      <c r="DJ71" s="135">
        <v>0</v>
      </c>
      <c r="DK71" s="135">
        <v>0</v>
      </c>
      <c r="DL71" s="135">
        <v>0</v>
      </c>
      <c r="DM71" s="135">
        <v>0.6915</v>
      </c>
      <c r="DN71" s="135">
        <v>0</v>
      </c>
      <c r="DO71" s="112">
        <v>82321.559923499997</v>
      </c>
      <c r="DP71" s="112">
        <v>0</v>
      </c>
      <c r="DQ71" s="112">
        <v>0</v>
      </c>
      <c r="DR71" s="112">
        <v>0</v>
      </c>
      <c r="DS71" s="136">
        <v>82321.559923499997</v>
      </c>
      <c r="DT71" s="115">
        <v>0</v>
      </c>
      <c r="DU71" s="132">
        <v>0</v>
      </c>
      <c r="DV71" s="124">
        <v>1.3697277006978309E-2</v>
      </c>
      <c r="DW71" s="137">
        <v>46213</v>
      </c>
    </row>
    <row r="72" spans="1:127" ht="15">
      <c r="A72" s="106" t="s">
        <v>234</v>
      </c>
      <c r="B72" s="106">
        <v>3219</v>
      </c>
      <c r="C72" s="153" t="s">
        <v>351</v>
      </c>
      <c r="D72" s="147" t="b">
        <v>1</v>
      </c>
      <c r="E72" s="108" t="s">
        <v>201</v>
      </c>
      <c r="F72" s="148" t="s">
        <v>29</v>
      </c>
      <c r="G72" s="148" t="b">
        <v>1</v>
      </c>
      <c r="H72" s="110"/>
      <c r="I72" s="148" t="b">
        <v>1</v>
      </c>
      <c r="J72" s="148" t="s">
        <v>29</v>
      </c>
      <c r="K72" s="148" t="b">
        <v>1</v>
      </c>
      <c r="L72" s="148" t="b">
        <v>0</v>
      </c>
      <c r="M72" s="111">
        <v>0</v>
      </c>
      <c r="N72" s="139">
        <v>351206.71</v>
      </c>
      <c r="O72" s="140">
        <v>22187.23</v>
      </c>
      <c r="P72" s="135">
        <v>15.82922744299311</v>
      </c>
      <c r="Q72" s="141">
        <v>4.621581895370209E-3</v>
      </c>
      <c r="R72" s="139">
        <v>324767.5</v>
      </c>
      <c r="S72" s="142">
        <v>200</v>
      </c>
      <c r="T72" s="140">
        <v>4834.0742649686372</v>
      </c>
      <c r="U72" s="139">
        <v>810.42</v>
      </c>
      <c r="V72" s="139">
        <v>2948.6</v>
      </c>
      <c r="W72" s="139">
        <v>2031.7399999999996</v>
      </c>
      <c r="X72" s="139">
        <v>1727.2800000000004</v>
      </c>
      <c r="Y72" s="118">
        <v>0</v>
      </c>
      <c r="Z72" s="139">
        <v>1727.2800000000004</v>
      </c>
      <c r="AA72" s="139">
        <v>3406.7050870000003</v>
      </c>
      <c r="AB72" s="139">
        <v>1712.5795655079094</v>
      </c>
      <c r="AC72" s="139">
        <v>68.709999999999994</v>
      </c>
      <c r="AD72" s="139">
        <v>107.39</v>
      </c>
      <c r="AE72" s="139">
        <v>76.62</v>
      </c>
      <c r="AF72" s="139">
        <v>30.77</v>
      </c>
      <c r="AG72" s="139">
        <v>68.709999999999994</v>
      </c>
      <c r="AH72" s="139">
        <v>0</v>
      </c>
      <c r="AI72" s="139">
        <v>0</v>
      </c>
      <c r="AJ72" s="139">
        <v>0</v>
      </c>
      <c r="AK72" s="139">
        <v>0</v>
      </c>
      <c r="AL72" s="139">
        <v>0</v>
      </c>
      <c r="AM72" s="139">
        <v>3121.494699460728</v>
      </c>
      <c r="AN72" s="120">
        <v>0</v>
      </c>
      <c r="AO72" s="149">
        <v>3121.494699460728</v>
      </c>
      <c r="AP72" s="149">
        <v>0</v>
      </c>
      <c r="AQ72" s="149">
        <v>3121.494699460728</v>
      </c>
      <c r="AR72" s="139">
        <v>2989.7191806392525</v>
      </c>
      <c r="AS72" s="139">
        <v>2989.7191806392525</v>
      </c>
      <c r="AT72" s="123">
        <v>0</v>
      </c>
      <c r="AU72" s="139">
        <v>2989.7191806392525</v>
      </c>
      <c r="AV72" s="145">
        <v>0</v>
      </c>
      <c r="AW72" s="150">
        <v>0</v>
      </c>
      <c r="AX72" s="139">
        <v>2989.7191806392525</v>
      </c>
      <c r="AY72" s="139">
        <v>0</v>
      </c>
      <c r="AZ72" s="139">
        <v>0</v>
      </c>
      <c r="BA72" s="139">
        <v>0</v>
      </c>
      <c r="BB72" s="151">
        <v>0.13469999999999999</v>
      </c>
      <c r="BC72" s="151">
        <v>0</v>
      </c>
      <c r="BD72" s="151">
        <v>0</v>
      </c>
      <c r="BE72" s="151">
        <v>0</v>
      </c>
      <c r="BF72" s="151">
        <v>0.13469999999999999</v>
      </c>
      <c r="BG72" s="151">
        <v>0</v>
      </c>
      <c r="BH72" s="139">
        <v>2988.6198809999996</v>
      </c>
      <c r="BI72" s="139">
        <v>0</v>
      </c>
      <c r="BJ72" s="139">
        <v>0</v>
      </c>
      <c r="BK72" s="139">
        <v>0</v>
      </c>
      <c r="BL72" s="139">
        <v>2988.6198809999996</v>
      </c>
      <c r="BM72" s="146">
        <v>9.7000000000000003E-3</v>
      </c>
      <c r="BN72" s="141">
        <v>1.0200000000000001E-2</v>
      </c>
      <c r="BO72" s="124">
        <v>8.5127051833356268E-3</v>
      </c>
      <c r="BP72" s="137">
        <v>46213</v>
      </c>
      <c r="BQ72" s="125"/>
      <c r="BR72" s="125"/>
      <c r="BS72" s="125"/>
      <c r="BT72" s="125"/>
      <c r="BU72" s="126">
        <v>338358.57</v>
      </c>
      <c r="BV72" s="127">
        <v>22187.231</v>
      </c>
      <c r="BW72" s="114">
        <v>15.250148610252447</v>
      </c>
      <c r="BX72" s="115">
        <v>4.6261632991794433E-3</v>
      </c>
      <c r="BY72" s="128">
        <v>324767.5</v>
      </c>
      <c r="BZ72" s="129">
        <v>200</v>
      </c>
      <c r="CA72" s="117">
        <v>4838.8663138283218</v>
      </c>
      <c r="CB72" s="130">
        <v>810.42</v>
      </c>
      <c r="CC72" s="130">
        <v>2948.6</v>
      </c>
      <c r="CD72" s="130">
        <v>2031.7399999999996</v>
      </c>
      <c r="CE72" s="117">
        <v>1727.2800000000004</v>
      </c>
      <c r="CF72" s="130">
        <v>0</v>
      </c>
      <c r="CG72" s="131">
        <v>1727.2800000000004</v>
      </c>
      <c r="CH72" s="112">
        <v>3282.078129</v>
      </c>
      <c r="CI72" s="112">
        <v>1714.5705960687137</v>
      </c>
      <c r="CJ72" s="131">
        <v>68.709999999999994</v>
      </c>
      <c r="CK72" s="131">
        <v>107.39</v>
      </c>
      <c r="CL72" s="131">
        <v>76.62</v>
      </c>
      <c r="CM72" s="131">
        <v>30.77</v>
      </c>
      <c r="CN72" s="112">
        <v>68.709999999999994</v>
      </c>
      <c r="CO72" s="131">
        <v>0</v>
      </c>
      <c r="CP72" s="131">
        <v>0</v>
      </c>
      <c r="CQ72" s="131">
        <v>0</v>
      </c>
      <c r="CR72" s="131">
        <v>0</v>
      </c>
      <c r="CS72" s="112">
        <v>0</v>
      </c>
      <c r="CT72" s="112">
        <v>3124.2957177596081</v>
      </c>
      <c r="CU72" s="132">
        <v>0</v>
      </c>
      <c r="CV72" s="112">
        <v>3124.2957177596081</v>
      </c>
      <c r="CW72" s="112">
        <v>0</v>
      </c>
      <c r="CX72" s="133">
        <v>3124.2957177596081</v>
      </c>
      <c r="CY72" s="112">
        <v>2992.401952496899</v>
      </c>
      <c r="CZ72" s="112">
        <v>2992.401952496899</v>
      </c>
      <c r="DA72" s="131">
        <v>0</v>
      </c>
      <c r="DB72" s="117">
        <v>2992.401952496899</v>
      </c>
      <c r="DC72" s="112">
        <v>0</v>
      </c>
      <c r="DD72" s="134">
        <v>0</v>
      </c>
      <c r="DE72" s="112">
        <v>2992.401952496899</v>
      </c>
      <c r="DF72" s="112">
        <v>0</v>
      </c>
      <c r="DG72" s="112">
        <v>0</v>
      </c>
      <c r="DH72" s="112">
        <v>0</v>
      </c>
      <c r="DI72" s="135">
        <v>0.13489999999999999</v>
      </c>
      <c r="DJ72" s="135">
        <v>0</v>
      </c>
      <c r="DK72" s="135">
        <v>0</v>
      </c>
      <c r="DL72" s="135">
        <v>0</v>
      </c>
      <c r="DM72" s="135">
        <v>0.13489999999999999</v>
      </c>
      <c r="DN72" s="135">
        <v>0</v>
      </c>
      <c r="DO72" s="112">
        <v>2993.0574618999999</v>
      </c>
      <c r="DP72" s="112">
        <v>0</v>
      </c>
      <c r="DQ72" s="112">
        <v>0</v>
      </c>
      <c r="DR72" s="112">
        <v>0</v>
      </c>
      <c r="DS72" s="136">
        <v>2993.0574618999999</v>
      </c>
      <c r="DT72" s="115">
        <v>9.7000000000000003E-3</v>
      </c>
      <c r="DU72" s="132">
        <v>1.0200000000000001E-2</v>
      </c>
      <c r="DV72" s="124">
        <v>8.8438781157424168E-3</v>
      </c>
      <c r="DW72" s="137">
        <v>46213</v>
      </c>
    </row>
    <row r="73" spans="1:127" ht="15">
      <c r="A73" s="106" t="s">
        <v>235</v>
      </c>
      <c r="B73" s="106">
        <v>3219</v>
      </c>
      <c r="C73" s="153" t="s">
        <v>351</v>
      </c>
      <c r="D73" s="147" t="b">
        <v>1</v>
      </c>
      <c r="E73" s="108" t="s">
        <v>236</v>
      </c>
      <c r="F73" s="148" t="s">
        <v>29</v>
      </c>
      <c r="G73" s="148" t="b">
        <v>1</v>
      </c>
      <c r="H73" s="110"/>
      <c r="I73" s="148" t="b">
        <v>1</v>
      </c>
      <c r="J73" s="148" t="s">
        <v>29</v>
      </c>
      <c r="K73" s="148" t="b">
        <v>1</v>
      </c>
      <c r="L73" s="148" t="b">
        <v>0</v>
      </c>
      <c r="M73" s="111">
        <v>0</v>
      </c>
      <c r="N73" s="139">
        <v>2316524.98</v>
      </c>
      <c r="O73" s="140">
        <v>83750.19</v>
      </c>
      <c r="P73" s="135">
        <v>27.659937010292154</v>
      </c>
      <c r="Q73" s="141">
        <v>3.0483500465412053E-2</v>
      </c>
      <c r="R73" s="139">
        <v>2187798.44</v>
      </c>
      <c r="S73" s="142">
        <v>200</v>
      </c>
      <c r="T73" s="140">
        <v>31885.079274182965</v>
      </c>
      <c r="U73" s="139">
        <v>12028.770000000002</v>
      </c>
      <c r="V73" s="139">
        <v>44538.84</v>
      </c>
      <c r="W73" s="139">
        <v>30971.680000000004</v>
      </c>
      <c r="X73" s="139">
        <v>25595.929999999997</v>
      </c>
      <c r="Y73" s="118">
        <v>0</v>
      </c>
      <c r="Z73" s="139">
        <v>25595.929999999997</v>
      </c>
      <c r="AA73" s="139">
        <v>49573.634571999995</v>
      </c>
      <c r="AB73" s="139">
        <v>24921.086911789858</v>
      </c>
      <c r="AC73" s="139">
        <v>230.71</v>
      </c>
      <c r="AD73" s="139">
        <v>365.43</v>
      </c>
      <c r="AE73" s="139">
        <v>266.56</v>
      </c>
      <c r="AF73" s="139">
        <v>0</v>
      </c>
      <c r="AG73" s="139">
        <v>329.58</v>
      </c>
      <c r="AH73" s="139">
        <v>0</v>
      </c>
      <c r="AI73" s="139">
        <v>0</v>
      </c>
      <c r="AJ73" s="139">
        <v>0</v>
      </c>
      <c r="AK73" s="139">
        <v>0</v>
      </c>
      <c r="AL73" s="139">
        <v>0</v>
      </c>
      <c r="AM73" s="139">
        <v>6963.9923623931063</v>
      </c>
      <c r="AN73" s="120">
        <v>0</v>
      </c>
      <c r="AO73" s="149">
        <v>6963.9923623931063</v>
      </c>
      <c r="AP73" s="149">
        <v>0</v>
      </c>
      <c r="AQ73" s="149">
        <v>6963.9923623931063</v>
      </c>
      <c r="AR73" s="139">
        <v>6670.0038104401956</v>
      </c>
      <c r="AS73" s="139">
        <v>6670.0038104401956</v>
      </c>
      <c r="AT73" s="123">
        <v>0</v>
      </c>
      <c r="AU73" s="139">
        <v>6670.0038104401956</v>
      </c>
      <c r="AV73" s="145">
        <v>0</v>
      </c>
      <c r="AW73" s="150">
        <v>0</v>
      </c>
      <c r="AX73" s="139">
        <v>6670.0038104401956</v>
      </c>
      <c r="AY73" s="139">
        <v>0</v>
      </c>
      <c r="AZ73" s="139">
        <v>0</v>
      </c>
      <c r="BA73" s="139">
        <v>0</v>
      </c>
      <c r="BB73" s="151">
        <v>7.9600000000000004E-2</v>
      </c>
      <c r="BC73" s="151">
        <v>0</v>
      </c>
      <c r="BD73" s="151">
        <v>0</v>
      </c>
      <c r="BE73" s="151">
        <v>0</v>
      </c>
      <c r="BF73" s="151">
        <v>7.9600000000000004E-2</v>
      </c>
      <c r="BG73" s="151">
        <v>0</v>
      </c>
      <c r="BH73" s="139">
        <v>6666.5151240000005</v>
      </c>
      <c r="BI73" s="139">
        <v>0</v>
      </c>
      <c r="BJ73" s="139">
        <v>0</v>
      </c>
      <c r="BK73" s="139">
        <v>0</v>
      </c>
      <c r="BL73" s="139">
        <v>6666.5151240000005</v>
      </c>
      <c r="BM73" s="146">
        <v>2.1399999999999999E-2</v>
      </c>
      <c r="BN73" s="141">
        <v>2.2200000000000001E-2</v>
      </c>
      <c r="BO73" s="124">
        <v>2.8793144334839831E-3</v>
      </c>
      <c r="BP73" s="137">
        <v>46213</v>
      </c>
      <c r="BQ73" s="125"/>
      <c r="BR73" s="125"/>
      <c r="BS73" s="125"/>
      <c r="BT73" s="125"/>
      <c r="BU73" s="126">
        <v>2231447.4</v>
      </c>
      <c r="BV73" s="127">
        <v>83750.192999999999</v>
      </c>
      <c r="BW73" s="114">
        <v>26.644086659000294</v>
      </c>
      <c r="BX73" s="115">
        <v>3.0509172756964277E-2</v>
      </c>
      <c r="BY73" s="128">
        <v>2187798.44</v>
      </c>
      <c r="BZ73" s="129">
        <v>200</v>
      </c>
      <c r="CA73" s="117">
        <v>31911.931933450931</v>
      </c>
      <c r="CB73" s="130">
        <v>12028.770000000002</v>
      </c>
      <c r="CC73" s="130">
        <v>44538.84</v>
      </c>
      <c r="CD73" s="130">
        <v>30971.680000000004</v>
      </c>
      <c r="CE73" s="117">
        <v>25595.929999999997</v>
      </c>
      <c r="CF73" s="130">
        <v>0</v>
      </c>
      <c r="CG73" s="131">
        <v>25595.929999999997</v>
      </c>
      <c r="CH73" s="112">
        <v>47752.974359999993</v>
      </c>
      <c r="CI73" s="112">
        <v>24946.342681191913</v>
      </c>
      <c r="CJ73" s="131">
        <v>230.71</v>
      </c>
      <c r="CK73" s="131">
        <v>365.43</v>
      </c>
      <c r="CL73" s="131">
        <v>266.56</v>
      </c>
      <c r="CM73" s="131">
        <v>0</v>
      </c>
      <c r="CN73" s="112">
        <v>329.58</v>
      </c>
      <c r="CO73" s="131">
        <v>0</v>
      </c>
      <c r="CP73" s="131">
        <v>0</v>
      </c>
      <c r="CQ73" s="131">
        <v>0</v>
      </c>
      <c r="CR73" s="131">
        <v>0</v>
      </c>
      <c r="CS73" s="112">
        <v>0</v>
      </c>
      <c r="CT73" s="112">
        <v>6965.5892522590184</v>
      </c>
      <c r="CU73" s="132">
        <v>0</v>
      </c>
      <c r="CV73" s="112">
        <v>6965.5892522590184</v>
      </c>
      <c r="CW73" s="112">
        <v>0</v>
      </c>
      <c r="CX73" s="133">
        <v>6965.5892522590184</v>
      </c>
      <c r="CY73" s="112">
        <v>6671.5332867716334</v>
      </c>
      <c r="CZ73" s="112">
        <v>6671.5332867716334</v>
      </c>
      <c r="DA73" s="131">
        <v>0</v>
      </c>
      <c r="DB73" s="117">
        <v>6671.5332867716334</v>
      </c>
      <c r="DC73" s="112">
        <v>0</v>
      </c>
      <c r="DD73" s="134">
        <v>0</v>
      </c>
      <c r="DE73" s="112">
        <v>6671.5332867716334</v>
      </c>
      <c r="DF73" s="112">
        <v>0</v>
      </c>
      <c r="DG73" s="112">
        <v>0</v>
      </c>
      <c r="DH73" s="112">
        <v>0</v>
      </c>
      <c r="DI73" s="135">
        <v>7.9699999999999993E-2</v>
      </c>
      <c r="DJ73" s="135">
        <v>0</v>
      </c>
      <c r="DK73" s="135">
        <v>0</v>
      </c>
      <c r="DL73" s="135">
        <v>0</v>
      </c>
      <c r="DM73" s="135">
        <v>7.9699999999999993E-2</v>
      </c>
      <c r="DN73" s="135">
        <v>0</v>
      </c>
      <c r="DO73" s="112">
        <v>6674.8903820999994</v>
      </c>
      <c r="DP73" s="112">
        <v>0</v>
      </c>
      <c r="DQ73" s="112">
        <v>0</v>
      </c>
      <c r="DR73" s="112">
        <v>0</v>
      </c>
      <c r="DS73" s="136">
        <v>6674.8903820999994</v>
      </c>
      <c r="DT73" s="115">
        <v>2.1399999999999999E-2</v>
      </c>
      <c r="DU73" s="132">
        <v>2.2200000000000001E-2</v>
      </c>
      <c r="DV73" s="124">
        <v>2.9897784221898458E-3</v>
      </c>
      <c r="DW73" s="137">
        <v>46213</v>
      </c>
    </row>
    <row r="74" spans="1:127" ht="15">
      <c r="A74" s="106" t="s">
        <v>237</v>
      </c>
      <c r="B74" s="106">
        <v>3219</v>
      </c>
      <c r="C74" s="153" t="s">
        <v>351</v>
      </c>
      <c r="D74" s="147" t="b">
        <v>1</v>
      </c>
      <c r="E74" s="108" t="s">
        <v>212</v>
      </c>
      <c r="F74" s="148" t="s">
        <v>29</v>
      </c>
      <c r="G74" s="148" t="b">
        <v>1</v>
      </c>
      <c r="H74" s="110"/>
      <c r="I74" s="148" t="b">
        <v>1</v>
      </c>
      <c r="J74" s="148" t="s">
        <v>29</v>
      </c>
      <c r="K74" s="148" t="b">
        <v>1</v>
      </c>
      <c r="L74" s="148" t="b">
        <v>0</v>
      </c>
      <c r="M74" s="111">
        <v>0</v>
      </c>
      <c r="N74" s="139">
        <v>363853.52</v>
      </c>
      <c r="O74" s="140">
        <v>16018.91</v>
      </c>
      <c r="P74" s="135">
        <v>22.713999891378378</v>
      </c>
      <c r="Q74" s="141">
        <v>4.7880031694118898E-3</v>
      </c>
      <c r="R74" s="139">
        <v>332784.31</v>
      </c>
      <c r="S74" s="142">
        <v>200</v>
      </c>
      <c r="T74" s="140">
        <v>5008.1473023401277</v>
      </c>
      <c r="U74" s="139">
        <v>0</v>
      </c>
      <c r="V74" s="139">
        <v>0.65</v>
      </c>
      <c r="W74" s="139">
        <v>0.55000000000000004</v>
      </c>
      <c r="X74" s="139">
        <v>9.9999999999999978E-2</v>
      </c>
      <c r="Y74" s="118">
        <v>0</v>
      </c>
      <c r="Z74" s="139">
        <v>9.9999999999999978E-2</v>
      </c>
      <c r="AA74" s="139">
        <v>0</v>
      </c>
      <c r="AB74" s="139">
        <v>0</v>
      </c>
      <c r="AC74" s="139">
        <v>0</v>
      </c>
      <c r="AD74" s="139">
        <v>0</v>
      </c>
      <c r="AE74" s="139">
        <v>0</v>
      </c>
      <c r="AF74" s="139">
        <v>0</v>
      </c>
      <c r="AG74" s="139">
        <v>0</v>
      </c>
      <c r="AH74" s="139">
        <v>0</v>
      </c>
      <c r="AI74" s="139">
        <v>0</v>
      </c>
      <c r="AJ74" s="139">
        <v>0</v>
      </c>
      <c r="AK74" s="139">
        <v>0</v>
      </c>
      <c r="AL74" s="139">
        <v>0</v>
      </c>
      <c r="AM74" s="139">
        <v>5008.1473023401277</v>
      </c>
      <c r="AN74" s="120">
        <v>0</v>
      </c>
      <c r="AO74" s="149">
        <v>5008.1473023401277</v>
      </c>
      <c r="AP74" s="149">
        <v>0</v>
      </c>
      <c r="AQ74" s="149">
        <v>5008.1473023401277</v>
      </c>
      <c r="AR74" s="139">
        <v>4796.725764698479</v>
      </c>
      <c r="AS74" s="139">
        <v>4796.725764698479</v>
      </c>
      <c r="AT74" s="123">
        <v>0</v>
      </c>
      <c r="AU74" s="139">
        <v>4796.725764698479</v>
      </c>
      <c r="AV74" s="145">
        <v>0</v>
      </c>
      <c r="AW74" s="150">
        <v>0</v>
      </c>
      <c r="AX74" s="139">
        <v>4796.725764698479</v>
      </c>
      <c r="AY74" s="139">
        <v>0</v>
      </c>
      <c r="AZ74" s="139">
        <v>0</v>
      </c>
      <c r="BA74" s="139">
        <v>0</v>
      </c>
      <c r="BB74" s="151">
        <v>0.2994</v>
      </c>
      <c r="BC74" s="151">
        <v>0</v>
      </c>
      <c r="BD74" s="151">
        <v>0</v>
      </c>
      <c r="BE74" s="151">
        <v>0</v>
      </c>
      <c r="BF74" s="151">
        <v>0.2994</v>
      </c>
      <c r="BG74" s="151">
        <v>0</v>
      </c>
      <c r="BH74" s="139">
        <v>4796.0616540000001</v>
      </c>
      <c r="BI74" s="139">
        <v>0</v>
      </c>
      <c r="BJ74" s="139">
        <v>0</v>
      </c>
      <c r="BK74" s="139">
        <v>0</v>
      </c>
      <c r="BL74" s="139">
        <v>4796.0616540000001</v>
      </c>
      <c r="BM74" s="146">
        <v>0</v>
      </c>
      <c r="BN74" s="141">
        <v>0</v>
      </c>
      <c r="BO74" s="124">
        <v>1.3183123155434854E-2</v>
      </c>
      <c r="BP74" s="137">
        <v>46213</v>
      </c>
      <c r="BQ74" s="125"/>
      <c r="BR74" s="125"/>
      <c r="BS74" s="125"/>
      <c r="BT74" s="125"/>
      <c r="BU74" s="126">
        <v>350592.44</v>
      </c>
      <c r="BV74" s="127">
        <v>16018.91</v>
      </c>
      <c r="BW74" s="114">
        <v>21.886160793711934</v>
      </c>
      <c r="BX74" s="115">
        <v>4.7934292868591181E-3</v>
      </c>
      <c r="BY74" s="128">
        <v>332784.31</v>
      </c>
      <c r="BZ74" s="129">
        <v>200</v>
      </c>
      <c r="CA74" s="117">
        <v>5013.8229033148982</v>
      </c>
      <c r="CB74" s="130">
        <v>0</v>
      </c>
      <c r="CC74" s="130">
        <v>0.65</v>
      </c>
      <c r="CD74" s="130">
        <v>0.55000000000000004</v>
      </c>
      <c r="CE74" s="117">
        <v>9.9999999999999978E-2</v>
      </c>
      <c r="CF74" s="130">
        <v>0</v>
      </c>
      <c r="CG74" s="131">
        <v>9.9999999999999978E-2</v>
      </c>
      <c r="CH74" s="112">
        <v>0</v>
      </c>
      <c r="CI74" s="112">
        <v>0</v>
      </c>
      <c r="CJ74" s="131">
        <v>0</v>
      </c>
      <c r="CK74" s="131">
        <v>0</v>
      </c>
      <c r="CL74" s="131">
        <v>0</v>
      </c>
      <c r="CM74" s="131">
        <v>0</v>
      </c>
      <c r="CN74" s="112">
        <v>0</v>
      </c>
      <c r="CO74" s="131">
        <v>0</v>
      </c>
      <c r="CP74" s="131">
        <v>0</v>
      </c>
      <c r="CQ74" s="131">
        <v>0</v>
      </c>
      <c r="CR74" s="131">
        <v>0</v>
      </c>
      <c r="CS74" s="112">
        <v>0</v>
      </c>
      <c r="CT74" s="112">
        <v>5013.8229033148982</v>
      </c>
      <c r="CU74" s="132">
        <v>0</v>
      </c>
      <c r="CV74" s="112">
        <v>5013.8229033148982</v>
      </c>
      <c r="CW74" s="112">
        <v>0</v>
      </c>
      <c r="CX74" s="133">
        <v>5013.8229033148982</v>
      </c>
      <c r="CY74" s="112">
        <v>4802.1617672324228</v>
      </c>
      <c r="CZ74" s="112">
        <v>4802.1617672324228</v>
      </c>
      <c r="DA74" s="131">
        <v>0</v>
      </c>
      <c r="DB74" s="117">
        <v>4802.1617672324228</v>
      </c>
      <c r="DC74" s="112">
        <v>0</v>
      </c>
      <c r="DD74" s="134">
        <v>0</v>
      </c>
      <c r="DE74" s="112">
        <v>4802.1617672324228</v>
      </c>
      <c r="DF74" s="112">
        <v>0</v>
      </c>
      <c r="DG74" s="112">
        <v>0</v>
      </c>
      <c r="DH74" s="112">
        <v>0</v>
      </c>
      <c r="DI74" s="135">
        <v>0.29980000000000001</v>
      </c>
      <c r="DJ74" s="135">
        <v>0</v>
      </c>
      <c r="DK74" s="135">
        <v>0</v>
      </c>
      <c r="DL74" s="135">
        <v>0</v>
      </c>
      <c r="DM74" s="135">
        <v>0.29980000000000001</v>
      </c>
      <c r="DN74" s="135">
        <v>0</v>
      </c>
      <c r="DO74" s="112">
        <v>4802.4692180000002</v>
      </c>
      <c r="DP74" s="112">
        <v>0</v>
      </c>
      <c r="DQ74" s="112">
        <v>0</v>
      </c>
      <c r="DR74" s="112">
        <v>0</v>
      </c>
      <c r="DS74" s="136">
        <v>4802.4692180000002</v>
      </c>
      <c r="DT74" s="115">
        <v>0</v>
      </c>
      <c r="DU74" s="132">
        <v>0</v>
      </c>
      <c r="DV74" s="124">
        <v>1.3697277006978309E-2</v>
      </c>
      <c r="DW74" s="137">
        <v>46213</v>
      </c>
    </row>
    <row r="75" spans="1:127" ht="15">
      <c r="A75" s="106" t="s">
        <v>238</v>
      </c>
      <c r="B75" s="106">
        <v>3219</v>
      </c>
      <c r="C75" s="153" t="s">
        <v>351</v>
      </c>
      <c r="D75" s="147" t="b">
        <v>1</v>
      </c>
      <c r="E75" s="108" t="s">
        <v>215</v>
      </c>
      <c r="F75" s="148" t="s">
        <v>29</v>
      </c>
      <c r="G75" s="148" t="b">
        <v>1</v>
      </c>
      <c r="H75" s="110"/>
      <c r="I75" s="148" t="b">
        <v>1</v>
      </c>
      <c r="J75" s="148" t="s">
        <v>29</v>
      </c>
      <c r="K75" s="148" t="b">
        <v>1</v>
      </c>
      <c r="L75" s="148" t="b">
        <v>0</v>
      </c>
      <c r="M75" s="111">
        <v>0</v>
      </c>
      <c r="N75" s="139">
        <v>32760568.68</v>
      </c>
      <c r="O75" s="140">
        <v>1596148.42</v>
      </c>
      <c r="P75" s="135">
        <v>20.5247634051475</v>
      </c>
      <c r="Q75" s="141">
        <v>0.43110124830337182</v>
      </c>
      <c r="R75" s="139">
        <v>28917421.870000001</v>
      </c>
      <c r="S75" s="142">
        <v>200</v>
      </c>
      <c r="T75" s="140">
        <v>450922.54063632654</v>
      </c>
      <c r="U75" s="139">
        <v>169347.45</v>
      </c>
      <c r="V75" s="139">
        <v>517267.94999999995</v>
      </c>
      <c r="W75" s="139">
        <v>348478.01</v>
      </c>
      <c r="X75" s="139">
        <v>338137.3899999999</v>
      </c>
      <c r="Y75" s="118">
        <v>0</v>
      </c>
      <c r="Z75" s="139">
        <v>338137.3899999999</v>
      </c>
      <c r="AA75" s="139">
        <v>697800.11288399994</v>
      </c>
      <c r="AB75" s="139">
        <v>350790.04011662799</v>
      </c>
      <c r="AC75" s="139">
        <v>2077.6999999999998</v>
      </c>
      <c r="AD75" s="139">
        <v>3023.63</v>
      </c>
      <c r="AE75" s="139">
        <v>2342.25</v>
      </c>
      <c r="AF75" s="139">
        <v>51.97</v>
      </c>
      <c r="AG75" s="139">
        <v>2707.11</v>
      </c>
      <c r="AH75" s="139">
        <v>0</v>
      </c>
      <c r="AI75" s="139">
        <v>0</v>
      </c>
      <c r="AJ75" s="139">
        <v>0</v>
      </c>
      <c r="AK75" s="139">
        <v>0</v>
      </c>
      <c r="AL75" s="139">
        <v>0</v>
      </c>
      <c r="AM75" s="139">
        <v>100132.50051969854</v>
      </c>
      <c r="AN75" s="120">
        <v>0</v>
      </c>
      <c r="AO75" s="149">
        <v>100132.50051969854</v>
      </c>
      <c r="AP75" s="149">
        <v>0</v>
      </c>
      <c r="AQ75" s="149">
        <v>100132.50051969854</v>
      </c>
      <c r="AR75" s="139">
        <v>95905.355040593771</v>
      </c>
      <c r="AS75" s="139">
        <v>95905.355040593771</v>
      </c>
      <c r="AT75" s="123">
        <v>0</v>
      </c>
      <c r="AU75" s="139">
        <v>95905.355040593771</v>
      </c>
      <c r="AV75" s="145">
        <v>0</v>
      </c>
      <c r="AW75" s="150">
        <v>0</v>
      </c>
      <c r="AX75" s="139">
        <v>95905.355040593771</v>
      </c>
      <c r="AY75" s="139">
        <v>0</v>
      </c>
      <c r="AZ75" s="139">
        <v>0</v>
      </c>
      <c r="BA75" s="139">
        <v>0</v>
      </c>
      <c r="BB75" s="151">
        <v>6.0100000000000001E-2</v>
      </c>
      <c r="BC75" s="151">
        <v>0</v>
      </c>
      <c r="BD75" s="151">
        <v>0</v>
      </c>
      <c r="BE75" s="151">
        <v>0</v>
      </c>
      <c r="BF75" s="151">
        <v>6.0100000000000001E-2</v>
      </c>
      <c r="BG75" s="151">
        <v>0</v>
      </c>
      <c r="BH75" s="139">
        <v>95928.520042000004</v>
      </c>
      <c r="BI75" s="139">
        <v>0</v>
      </c>
      <c r="BJ75" s="139">
        <v>0</v>
      </c>
      <c r="BK75" s="139">
        <v>0</v>
      </c>
      <c r="BL75" s="139">
        <v>95928.520042000004</v>
      </c>
      <c r="BM75" s="146">
        <v>2.1299999999999999E-2</v>
      </c>
      <c r="BN75" s="141">
        <v>2.1499999999999998E-2</v>
      </c>
      <c r="BO75" s="124">
        <v>2.9274630723716047E-3</v>
      </c>
      <c r="BP75" s="137">
        <v>46213</v>
      </c>
      <c r="BQ75" s="125"/>
      <c r="BR75" s="125"/>
      <c r="BS75" s="125"/>
      <c r="BT75" s="125"/>
      <c r="BU75" s="126">
        <v>31523333.079999998</v>
      </c>
      <c r="BV75" s="127">
        <v>1593035.247</v>
      </c>
      <c r="BW75" s="114">
        <v>19.788220718508683</v>
      </c>
      <c r="BX75" s="115">
        <v>0.43099864904413465</v>
      </c>
      <c r="BY75" s="128">
        <v>28917421.870000001</v>
      </c>
      <c r="BZ75" s="129">
        <v>200</v>
      </c>
      <c r="CA75" s="117">
        <v>450815.22403999401</v>
      </c>
      <c r="CB75" s="130">
        <v>169347.45</v>
      </c>
      <c r="CC75" s="130">
        <v>517267.94999999995</v>
      </c>
      <c r="CD75" s="130">
        <v>348478.01</v>
      </c>
      <c r="CE75" s="117">
        <v>338137.3899999999</v>
      </c>
      <c r="CF75" s="130">
        <v>0</v>
      </c>
      <c r="CG75" s="131">
        <v>338137.3899999999</v>
      </c>
      <c r="CH75" s="112">
        <v>671446.99460399989</v>
      </c>
      <c r="CI75" s="112">
        <v>350766.56572995504</v>
      </c>
      <c r="CJ75" s="131">
        <v>2077.6999999999998</v>
      </c>
      <c r="CK75" s="131">
        <v>3023.63</v>
      </c>
      <c r="CL75" s="131">
        <v>2342.25</v>
      </c>
      <c r="CM75" s="131">
        <v>51.97</v>
      </c>
      <c r="CN75" s="112">
        <v>2707.11</v>
      </c>
      <c r="CO75" s="131">
        <v>0</v>
      </c>
      <c r="CP75" s="131">
        <v>0</v>
      </c>
      <c r="CQ75" s="131">
        <v>0</v>
      </c>
      <c r="CR75" s="131">
        <v>0</v>
      </c>
      <c r="CS75" s="112">
        <v>0</v>
      </c>
      <c r="CT75" s="112">
        <v>100048.65831003897</v>
      </c>
      <c r="CU75" s="132">
        <v>0</v>
      </c>
      <c r="CV75" s="112">
        <v>100048.65831003897</v>
      </c>
      <c r="CW75" s="112">
        <v>0</v>
      </c>
      <c r="CX75" s="133">
        <v>100048.65831003897</v>
      </c>
      <c r="CY75" s="112">
        <v>95825.052273330046</v>
      </c>
      <c r="CZ75" s="112">
        <v>95825.052273330046</v>
      </c>
      <c r="DA75" s="131">
        <v>0</v>
      </c>
      <c r="DB75" s="117">
        <v>95825.052273330046</v>
      </c>
      <c r="DC75" s="112">
        <v>0</v>
      </c>
      <c r="DD75" s="134">
        <v>0</v>
      </c>
      <c r="DE75" s="112">
        <v>95825.052273330046</v>
      </c>
      <c r="DF75" s="112">
        <v>0</v>
      </c>
      <c r="DG75" s="112">
        <v>0</v>
      </c>
      <c r="DH75" s="112">
        <v>0</v>
      </c>
      <c r="DI75" s="135">
        <v>6.0199999999999997E-2</v>
      </c>
      <c r="DJ75" s="135">
        <v>0</v>
      </c>
      <c r="DK75" s="135">
        <v>0</v>
      </c>
      <c r="DL75" s="135">
        <v>0</v>
      </c>
      <c r="DM75" s="135">
        <v>6.0199999999999997E-2</v>
      </c>
      <c r="DN75" s="135">
        <v>0</v>
      </c>
      <c r="DO75" s="112">
        <v>95900.721869399989</v>
      </c>
      <c r="DP75" s="112">
        <v>0</v>
      </c>
      <c r="DQ75" s="112">
        <v>0</v>
      </c>
      <c r="DR75" s="112">
        <v>0</v>
      </c>
      <c r="DS75" s="136">
        <v>95900.721869399989</v>
      </c>
      <c r="DT75" s="115">
        <v>2.1299999999999999E-2</v>
      </c>
      <c r="DU75" s="132">
        <v>2.1499999999999998E-2</v>
      </c>
      <c r="DV75" s="124">
        <v>3.0398134623056826E-3</v>
      </c>
      <c r="DW75" s="137">
        <v>46213</v>
      </c>
    </row>
    <row r="76" spans="1:127" ht="15">
      <c r="A76" s="106" t="s">
        <v>298</v>
      </c>
      <c r="B76" s="106">
        <v>5501</v>
      </c>
      <c r="C76" s="153" t="s">
        <v>348</v>
      </c>
      <c r="D76" s="147" t="b">
        <v>1</v>
      </c>
      <c r="E76" s="108" t="s">
        <v>299</v>
      </c>
      <c r="F76" s="148" t="s">
        <v>29</v>
      </c>
      <c r="G76" s="148" t="b">
        <v>1</v>
      </c>
      <c r="H76" s="110"/>
      <c r="I76" s="148" t="b">
        <v>1</v>
      </c>
      <c r="J76" s="148" t="s">
        <v>29</v>
      </c>
      <c r="K76" s="148" t="b">
        <v>1</v>
      </c>
      <c r="L76" s="148" t="s">
        <v>38</v>
      </c>
      <c r="M76" s="111">
        <v>0</v>
      </c>
      <c r="N76" s="139">
        <v>1312.69</v>
      </c>
      <c r="O76" s="140">
        <v>107.71</v>
      </c>
      <c r="P76" s="135">
        <v>12.187262092656209</v>
      </c>
      <c r="Q76" s="141">
        <v>4.2265595042334386E-7</v>
      </c>
      <c r="R76" s="139">
        <v>1151.46</v>
      </c>
      <c r="S76" s="142">
        <v>200</v>
      </c>
      <c r="T76" s="140">
        <v>15.661765911653005</v>
      </c>
      <c r="U76" s="139">
        <v>2.63</v>
      </c>
      <c r="V76" s="139">
        <v>2.5</v>
      </c>
      <c r="W76" s="139">
        <v>0.38</v>
      </c>
      <c r="X76" s="139">
        <v>4.75</v>
      </c>
      <c r="Y76" s="118">
        <v>0</v>
      </c>
      <c r="Z76" s="139">
        <v>4.75</v>
      </c>
      <c r="AA76" s="139">
        <v>9.8451749999999993</v>
      </c>
      <c r="AB76" s="139">
        <v>3.613101971570333</v>
      </c>
      <c r="AC76" s="139">
        <v>0</v>
      </c>
      <c r="AD76" s="139">
        <v>71.11</v>
      </c>
      <c r="AE76" s="139">
        <v>0</v>
      </c>
      <c r="AF76" s="139">
        <v>71.11</v>
      </c>
      <c r="AG76" s="139">
        <v>0</v>
      </c>
      <c r="AH76" s="139">
        <v>0</v>
      </c>
      <c r="AI76" s="139">
        <v>0</v>
      </c>
      <c r="AJ76" s="139">
        <v>0</v>
      </c>
      <c r="AK76" s="139">
        <v>0</v>
      </c>
      <c r="AL76" s="139">
        <v>0</v>
      </c>
      <c r="AM76" s="139">
        <v>12.048663940082672</v>
      </c>
      <c r="AN76" s="120">
        <v>0</v>
      </c>
      <c r="AO76" s="149">
        <v>12.048663940082672</v>
      </c>
      <c r="AP76" s="149">
        <v>0.56616744131748997</v>
      </c>
      <c r="AQ76" s="149">
        <v>12.614831381400162</v>
      </c>
      <c r="AR76" s="139">
        <v>12.594682449379125</v>
      </c>
      <c r="AS76" s="139">
        <v>12.594682449379125</v>
      </c>
      <c r="AT76" s="123"/>
      <c r="AU76" s="139">
        <v>12.594682449379125</v>
      </c>
      <c r="AV76" s="145">
        <v>0</v>
      </c>
      <c r="AW76" s="150">
        <v>0</v>
      </c>
      <c r="AX76" s="139">
        <v>11.515688581928922</v>
      </c>
      <c r="AY76" s="139">
        <v>0</v>
      </c>
      <c r="AZ76" s="139">
        <v>1.0789938674502038</v>
      </c>
      <c r="BA76" s="139">
        <v>0</v>
      </c>
      <c r="BB76" s="151">
        <v>0.1069</v>
      </c>
      <c r="BC76" s="151">
        <v>0</v>
      </c>
      <c r="BD76" s="151">
        <v>0.01</v>
      </c>
      <c r="BE76" s="151">
        <v>0</v>
      </c>
      <c r="BF76" s="151">
        <v>0.11689999999999999</v>
      </c>
      <c r="BG76" s="151">
        <v>0</v>
      </c>
      <c r="BH76" s="139">
        <v>11.514199</v>
      </c>
      <c r="BI76" s="139">
        <v>0</v>
      </c>
      <c r="BJ76" s="139">
        <v>1.0770999999999999</v>
      </c>
      <c r="BK76" s="139">
        <v>0</v>
      </c>
      <c r="BL76" s="139">
        <v>12.591298999999998</v>
      </c>
      <c r="BM76" s="146">
        <v>7.4999999999999997E-3</v>
      </c>
      <c r="BN76" s="141">
        <v>9.5999999999999992E-3</v>
      </c>
      <c r="BO76" s="124">
        <v>9.5945596061363485E-3</v>
      </c>
      <c r="BP76" s="137">
        <v>46213</v>
      </c>
      <c r="BQ76" s="125"/>
      <c r="BR76" s="125"/>
      <c r="BS76" s="125"/>
      <c r="BT76" s="125"/>
      <c r="BU76" s="126">
        <v>1264.67</v>
      </c>
      <c r="BV76" s="127">
        <v>107.71299999999999</v>
      </c>
      <c r="BW76" s="114">
        <v>11.741108315616501</v>
      </c>
      <c r="BX76" s="115">
        <v>4.210324577435167E-7</v>
      </c>
      <c r="BY76" s="128">
        <v>1151.46</v>
      </c>
      <c r="BZ76" s="129">
        <v>200</v>
      </c>
      <c r="CA76" s="117">
        <v>15.601606431382429</v>
      </c>
      <c r="CB76" s="130">
        <v>2.63</v>
      </c>
      <c r="CC76" s="130">
        <v>2.5</v>
      </c>
      <c r="CD76" s="130">
        <v>0.38</v>
      </c>
      <c r="CE76" s="117">
        <v>4.75</v>
      </c>
      <c r="CF76" s="130">
        <v>0</v>
      </c>
      <c r="CG76" s="131">
        <v>4.75</v>
      </c>
      <c r="CH76" s="112">
        <v>9.4850250000000003</v>
      </c>
      <c r="CI76" s="112">
        <v>3.5888320448276732</v>
      </c>
      <c r="CJ76" s="131">
        <v>0</v>
      </c>
      <c r="CK76" s="131">
        <v>71.11</v>
      </c>
      <c r="CL76" s="131">
        <v>0</v>
      </c>
      <c r="CM76" s="131">
        <v>71.11</v>
      </c>
      <c r="CN76" s="112">
        <v>0</v>
      </c>
      <c r="CO76" s="131">
        <v>0</v>
      </c>
      <c r="CP76" s="131">
        <v>0</v>
      </c>
      <c r="CQ76" s="131">
        <v>0</v>
      </c>
      <c r="CR76" s="131">
        <v>0</v>
      </c>
      <c r="CS76" s="112">
        <v>0</v>
      </c>
      <c r="CT76" s="112">
        <v>12.012774386554756</v>
      </c>
      <c r="CU76" s="132">
        <v>0</v>
      </c>
      <c r="CV76" s="112">
        <v>12.012774386554756</v>
      </c>
      <c r="CW76" s="112">
        <v>0.56399269683414655</v>
      </c>
      <c r="CX76" s="133">
        <v>12.576767083388903</v>
      </c>
      <c r="CY76" s="112">
        <v>12.556678949243778</v>
      </c>
      <c r="CZ76" s="112">
        <v>12.556678949243778</v>
      </c>
      <c r="DA76" s="131">
        <v>0</v>
      </c>
      <c r="DB76" s="117">
        <v>12.556678949243778</v>
      </c>
      <c r="DC76" s="112">
        <v>0</v>
      </c>
      <c r="DD76" s="134">
        <v>0</v>
      </c>
      <c r="DE76" s="112">
        <v>11.480940864045529</v>
      </c>
      <c r="DF76" s="112">
        <v>0</v>
      </c>
      <c r="DG76" s="112">
        <v>1.0757380851982501</v>
      </c>
      <c r="DH76" s="112">
        <v>0</v>
      </c>
      <c r="DI76" s="135">
        <v>0.1066</v>
      </c>
      <c r="DJ76" s="135">
        <v>0</v>
      </c>
      <c r="DK76" s="135">
        <v>0.01</v>
      </c>
      <c r="DL76" s="135">
        <v>0</v>
      </c>
      <c r="DM76" s="135">
        <v>0.1166</v>
      </c>
      <c r="DN76" s="135">
        <v>0</v>
      </c>
      <c r="DO76" s="112">
        <v>11.482205799999999</v>
      </c>
      <c r="DP76" s="112">
        <v>0</v>
      </c>
      <c r="DQ76" s="112">
        <v>1.0771299999999999</v>
      </c>
      <c r="DR76" s="112">
        <v>0</v>
      </c>
      <c r="DS76" s="136">
        <v>12.559335799999999</v>
      </c>
      <c r="DT76" s="115">
        <v>7.4999999999999997E-3</v>
      </c>
      <c r="DU76" s="132">
        <v>9.5999999999999992E-3</v>
      </c>
      <c r="DV76" s="124">
        <v>9.9288185449514718E-3</v>
      </c>
      <c r="DW76" s="137">
        <v>46213</v>
      </c>
    </row>
    <row r="77" spans="1:127" ht="15">
      <c r="A77" s="106"/>
      <c r="B77" s="106"/>
      <c r="C77" s="153"/>
      <c r="D77" s="147"/>
      <c r="E77" s="108"/>
      <c r="F77" s="148"/>
      <c r="G77" s="148"/>
      <c r="H77" s="110"/>
      <c r="I77" s="148"/>
      <c r="J77" s="148"/>
      <c r="K77" s="148"/>
      <c r="L77" s="148"/>
      <c r="M77" s="111"/>
      <c r="N77" s="139"/>
      <c r="O77" s="140"/>
      <c r="P77" s="135"/>
      <c r="Q77" s="141"/>
      <c r="R77" s="139"/>
      <c r="S77" s="142"/>
      <c r="T77" s="140"/>
      <c r="U77" s="139"/>
      <c r="V77" s="139"/>
      <c r="W77" s="139"/>
      <c r="X77" s="139"/>
      <c r="Y77" s="118"/>
      <c r="Z77" s="139"/>
      <c r="AA77" s="139"/>
      <c r="AB77" s="139"/>
      <c r="AC77" s="139"/>
      <c r="AD77" s="139"/>
      <c r="AE77" s="139"/>
      <c r="AF77" s="139"/>
      <c r="AG77" s="139"/>
      <c r="AH77" s="139"/>
      <c r="AI77" s="139"/>
      <c r="AJ77" s="139"/>
      <c r="AK77" s="139"/>
      <c r="AL77" s="139"/>
      <c r="AM77" s="139"/>
      <c r="AN77" s="120"/>
      <c r="AO77" s="149"/>
      <c r="AP77" s="149"/>
      <c r="AQ77" s="149"/>
      <c r="AR77" s="139"/>
      <c r="AS77" s="139"/>
      <c r="AT77" s="123"/>
      <c r="AU77" s="139"/>
      <c r="AV77" s="145"/>
      <c r="AW77" s="150"/>
      <c r="AX77" s="139"/>
      <c r="AY77" s="139"/>
      <c r="AZ77" s="139"/>
      <c r="BA77" s="139"/>
      <c r="BB77" s="151"/>
      <c r="BC77" s="151"/>
      <c r="BD77" s="151"/>
      <c r="BE77" s="151"/>
      <c r="BF77" s="151"/>
      <c r="BG77" s="151"/>
      <c r="BH77" s="139"/>
      <c r="BI77" s="139"/>
      <c r="BJ77" s="139"/>
      <c r="BK77" s="139"/>
      <c r="BL77" s="139"/>
      <c r="BM77" s="146"/>
      <c r="BN77" s="141"/>
      <c r="BO77" s="124"/>
      <c r="BP77" s="137"/>
      <c r="BQ77" s="125"/>
      <c r="BR77" s="125"/>
      <c r="BS77" s="125"/>
      <c r="BT77" s="125"/>
      <c r="BU77" s="126"/>
      <c r="BV77" s="127"/>
      <c r="BW77" s="114"/>
      <c r="BX77" s="115"/>
      <c r="BY77" s="128"/>
      <c r="BZ77" s="129"/>
      <c r="CA77" s="117"/>
      <c r="CB77" s="130"/>
      <c r="CC77" s="130"/>
      <c r="CD77" s="130"/>
      <c r="CE77" s="117"/>
      <c r="CF77" s="130"/>
      <c r="CG77" s="131"/>
      <c r="CH77" s="112"/>
      <c r="CI77" s="112"/>
      <c r="CJ77" s="131"/>
      <c r="CK77" s="131"/>
      <c r="CL77" s="131"/>
      <c r="CM77" s="131"/>
      <c r="CN77" s="112"/>
      <c r="CO77" s="131"/>
      <c r="CP77" s="131"/>
      <c r="CQ77" s="131"/>
      <c r="CR77" s="131"/>
      <c r="CS77" s="112"/>
      <c r="CT77" s="112"/>
      <c r="CU77" s="132"/>
      <c r="CV77" s="112"/>
      <c r="CW77" s="112"/>
      <c r="CX77" s="133"/>
      <c r="CY77" s="112"/>
      <c r="CZ77" s="112"/>
      <c r="DA77" s="131"/>
      <c r="DB77" s="117"/>
      <c r="DC77" s="112"/>
      <c r="DD77" s="134"/>
      <c r="DE77" s="112"/>
      <c r="DF77" s="112"/>
      <c r="DG77" s="112"/>
      <c r="DH77" s="112"/>
      <c r="DI77" s="135"/>
      <c r="DJ77" s="135"/>
      <c r="DK77" s="135"/>
      <c r="DL77" s="135"/>
      <c r="DM77" s="135"/>
      <c r="DN77" s="135"/>
      <c r="DO77" s="112"/>
      <c r="DP77" s="112"/>
      <c r="DQ77" s="112"/>
      <c r="DR77" s="112"/>
      <c r="DS77" s="136"/>
      <c r="DT77" s="115"/>
      <c r="DU77" s="132"/>
      <c r="DV77" s="124"/>
      <c r="DW77" s="137"/>
    </row>
    <row r="78" spans="1:127" ht="15">
      <c r="A78" s="106"/>
      <c r="B78" s="106"/>
      <c r="C78" s="153"/>
      <c r="D78" s="147"/>
      <c r="E78" s="108"/>
      <c r="F78" s="148"/>
      <c r="G78" s="148"/>
      <c r="H78" s="110"/>
      <c r="I78" s="148"/>
      <c r="J78" s="148"/>
      <c r="K78" s="148"/>
      <c r="L78" s="148"/>
      <c r="M78" s="111"/>
      <c r="N78" s="139"/>
      <c r="O78" s="140"/>
      <c r="P78" s="135"/>
      <c r="Q78" s="141"/>
      <c r="R78" s="139"/>
      <c r="S78" s="142"/>
      <c r="T78" s="140"/>
      <c r="U78" s="139"/>
      <c r="V78" s="139"/>
      <c r="W78" s="139"/>
      <c r="X78" s="139"/>
      <c r="Y78" s="118"/>
      <c r="Z78" s="139"/>
      <c r="AA78" s="139"/>
      <c r="AB78" s="139"/>
      <c r="AC78" s="139"/>
      <c r="AD78" s="139"/>
      <c r="AE78" s="139"/>
      <c r="AF78" s="139"/>
      <c r="AG78" s="139"/>
      <c r="AH78" s="139"/>
      <c r="AI78" s="139"/>
      <c r="AJ78" s="139"/>
      <c r="AK78" s="139"/>
      <c r="AL78" s="139"/>
      <c r="AM78" s="139"/>
      <c r="AN78" s="120"/>
      <c r="AO78" s="149"/>
      <c r="AP78" s="149"/>
      <c r="AQ78" s="149"/>
      <c r="AR78" s="139"/>
      <c r="AS78" s="139"/>
      <c r="AT78" s="123"/>
      <c r="AU78" s="139"/>
      <c r="AV78" s="145"/>
      <c r="AW78" s="150"/>
      <c r="AX78" s="139"/>
      <c r="AY78" s="139"/>
      <c r="AZ78" s="139"/>
      <c r="BA78" s="139"/>
      <c r="BB78" s="151"/>
      <c r="BC78" s="151"/>
      <c r="BD78" s="151"/>
      <c r="BE78" s="151"/>
      <c r="BF78" s="151"/>
      <c r="BG78" s="151"/>
      <c r="BH78" s="139"/>
      <c r="BI78" s="139"/>
      <c r="BJ78" s="139"/>
      <c r="BK78" s="139"/>
      <c r="BL78" s="139"/>
      <c r="BM78" s="146"/>
      <c r="BN78" s="141"/>
      <c r="BO78" s="124"/>
      <c r="BP78" s="137"/>
      <c r="BQ78" s="125"/>
      <c r="BR78" s="125"/>
      <c r="BS78" s="125"/>
      <c r="BT78" s="125"/>
      <c r="BU78" s="126"/>
      <c r="BV78" s="127"/>
      <c r="BW78" s="114"/>
      <c r="BX78" s="115"/>
      <c r="BY78" s="128"/>
      <c r="BZ78" s="129"/>
      <c r="CA78" s="117"/>
      <c r="CB78" s="130"/>
      <c r="CC78" s="130"/>
      <c r="CD78" s="130"/>
      <c r="CE78" s="117"/>
      <c r="CF78" s="130"/>
      <c r="CG78" s="131"/>
      <c r="CH78" s="112"/>
      <c r="CI78" s="112"/>
      <c r="CJ78" s="131"/>
      <c r="CK78" s="131"/>
      <c r="CL78" s="131"/>
      <c r="CM78" s="131"/>
      <c r="CN78" s="112"/>
      <c r="CO78" s="131"/>
      <c r="CP78" s="131"/>
      <c r="CQ78" s="131"/>
      <c r="CR78" s="131"/>
      <c r="CS78" s="112"/>
      <c r="CT78" s="112"/>
      <c r="CU78" s="132"/>
      <c r="CV78" s="112"/>
      <c r="CW78" s="112"/>
      <c r="CX78" s="133"/>
      <c r="CY78" s="112"/>
      <c r="CZ78" s="112"/>
      <c r="DA78" s="131"/>
      <c r="DB78" s="117"/>
      <c r="DC78" s="112"/>
      <c r="DD78" s="134"/>
      <c r="DE78" s="112"/>
      <c r="DF78" s="112"/>
      <c r="DG78" s="112"/>
      <c r="DH78" s="112"/>
      <c r="DI78" s="135"/>
      <c r="DJ78" s="135"/>
      <c r="DK78" s="135"/>
      <c r="DL78" s="135"/>
      <c r="DM78" s="135"/>
      <c r="DN78" s="135"/>
      <c r="DO78" s="112"/>
      <c r="DP78" s="112"/>
      <c r="DQ78" s="112"/>
      <c r="DR78" s="112"/>
      <c r="DS78" s="136"/>
      <c r="DT78" s="115"/>
      <c r="DU78" s="132"/>
      <c r="DV78" s="124"/>
      <c r="DW78" s="137"/>
    </row>
    <row r="79" spans="1:127" ht="15">
      <c r="A79" s="106"/>
      <c r="B79" s="106"/>
      <c r="C79" s="153"/>
      <c r="D79" s="147"/>
      <c r="E79" s="108"/>
      <c r="F79" s="148"/>
      <c r="G79" s="148"/>
      <c r="H79" s="110"/>
      <c r="I79" s="148"/>
      <c r="J79" s="148"/>
      <c r="K79" s="148"/>
      <c r="L79" s="148"/>
      <c r="M79" s="111"/>
      <c r="N79" s="139"/>
      <c r="O79" s="140"/>
      <c r="P79" s="135"/>
      <c r="Q79" s="141"/>
      <c r="R79" s="139"/>
      <c r="S79" s="142"/>
      <c r="T79" s="140"/>
      <c r="U79" s="139"/>
      <c r="V79" s="139"/>
      <c r="W79" s="139"/>
      <c r="X79" s="139"/>
      <c r="Y79" s="118"/>
      <c r="Z79" s="139"/>
      <c r="AA79" s="139"/>
      <c r="AB79" s="139"/>
      <c r="AC79" s="139"/>
      <c r="AD79" s="139"/>
      <c r="AE79" s="139"/>
      <c r="AF79" s="139"/>
      <c r="AG79" s="139"/>
      <c r="AH79" s="139"/>
      <c r="AI79" s="139"/>
      <c r="AJ79" s="139"/>
      <c r="AK79" s="139"/>
      <c r="AL79" s="139"/>
      <c r="AM79" s="139"/>
      <c r="AN79" s="120"/>
      <c r="AO79" s="149"/>
      <c r="AP79" s="149"/>
      <c r="AQ79" s="149"/>
      <c r="AR79" s="139"/>
      <c r="AS79" s="139"/>
      <c r="AT79" s="123"/>
      <c r="AU79" s="139"/>
      <c r="AV79" s="145"/>
      <c r="AW79" s="150"/>
      <c r="AX79" s="139"/>
      <c r="AY79" s="139"/>
      <c r="AZ79" s="139"/>
      <c r="BA79" s="139"/>
      <c r="BB79" s="151"/>
      <c r="BC79" s="151"/>
      <c r="BD79" s="151"/>
      <c r="BE79" s="151"/>
      <c r="BF79" s="151"/>
      <c r="BG79" s="151"/>
      <c r="BH79" s="139"/>
      <c r="BI79" s="139"/>
      <c r="BJ79" s="139"/>
      <c r="BK79" s="139"/>
      <c r="BL79" s="139"/>
      <c r="BM79" s="146"/>
      <c r="BN79" s="141"/>
      <c r="BO79" s="124"/>
      <c r="BP79" s="137"/>
      <c r="BQ79" s="125"/>
      <c r="BR79" s="125"/>
      <c r="BS79" s="125"/>
      <c r="BT79" s="125"/>
      <c r="BU79" s="126"/>
      <c r="BV79" s="127"/>
      <c r="BW79" s="114"/>
      <c r="BX79" s="115"/>
      <c r="BY79" s="128"/>
      <c r="BZ79" s="129"/>
      <c r="CA79" s="117"/>
      <c r="CB79" s="130"/>
      <c r="CC79" s="130"/>
      <c r="CD79" s="130"/>
      <c r="CE79" s="117"/>
      <c r="CF79" s="130"/>
      <c r="CG79" s="131"/>
      <c r="CH79" s="112"/>
      <c r="CI79" s="112"/>
      <c r="CJ79" s="131"/>
      <c r="CK79" s="131"/>
      <c r="CL79" s="131"/>
      <c r="CM79" s="131"/>
      <c r="CN79" s="112"/>
      <c r="CO79" s="131"/>
      <c r="CP79" s="131"/>
      <c r="CQ79" s="131"/>
      <c r="CR79" s="131"/>
      <c r="CS79" s="112"/>
      <c r="CT79" s="112"/>
      <c r="CU79" s="132"/>
      <c r="CV79" s="112"/>
      <c r="CW79" s="112"/>
      <c r="CX79" s="133"/>
      <c r="CY79" s="112"/>
      <c r="CZ79" s="112"/>
      <c r="DA79" s="131"/>
      <c r="DB79" s="117"/>
      <c r="DC79" s="112"/>
      <c r="DD79" s="134"/>
      <c r="DE79" s="112"/>
      <c r="DF79" s="112"/>
      <c r="DG79" s="112"/>
      <c r="DH79" s="112"/>
      <c r="DI79" s="135"/>
      <c r="DJ79" s="135"/>
      <c r="DK79" s="135"/>
      <c r="DL79" s="135"/>
      <c r="DM79" s="135"/>
      <c r="DN79" s="135"/>
      <c r="DO79" s="112"/>
      <c r="DP79" s="112"/>
      <c r="DQ79" s="112"/>
      <c r="DR79" s="112"/>
      <c r="DS79" s="136"/>
      <c r="DT79" s="115"/>
      <c r="DU79" s="132"/>
      <c r="DV79" s="124"/>
      <c r="DW79" s="137"/>
    </row>
    <row r="80" spans="1:127" ht="15">
      <c r="A80" s="106"/>
      <c r="B80" s="106"/>
      <c r="C80" s="153"/>
      <c r="D80" s="147"/>
      <c r="E80" s="108"/>
      <c r="F80" s="148"/>
      <c r="G80" s="148"/>
      <c r="H80" s="110"/>
      <c r="I80" s="148"/>
      <c r="J80" s="148"/>
      <c r="K80" s="148"/>
      <c r="L80" s="148"/>
      <c r="M80" s="111"/>
      <c r="N80" s="139"/>
      <c r="O80" s="140"/>
      <c r="P80" s="135"/>
      <c r="Q80" s="141"/>
      <c r="R80" s="139"/>
      <c r="S80" s="142"/>
      <c r="T80" s="140"/>
      <c r="U80" s="139"/>
      <c r="V80" s="139"/>
      <c r="W80" s="139"/>
      <c r="X80" s="139"/>
      <c r="Y80" s="118"/>
      <c r="Z80" s="139"/>
      <c r="AA80" s="139"/>
      <c r="AB80" s="139"/>
      <c r="AC80" s="139"/>
      <c r="AD80" s="139"/>
      <c r="AE80" s="139"/>
      <c r="AF80" s="139"/>
      <c r="AG80" s="139"/>
      <c r="AH80" s="139"/>
      <c r="AI80" s="139"/>
      <c r="AJ80" s="139"/>
      <c r="AK80" s="139"/>
      <c r="AL80" s="139"/>
      <c r="AM80" s="139"/>
      <c r="AN80" s="120"/>
      <c r="AO80" s="149"/>
      <c r="AP80" s="149"/>
      <c r="AQ80" s="149"/>
      <c r="AR80" s="139"/>
      <c r="AS80" s="139"/>
      <c r="AT80" s="123"/>
      <c r="AU80" s="139"/>
      <c r="AV80" s="145"/>
      <c r="AW80" s="150"/>
      <c r="AX80" s="139"/>
      <c r="AY80" s="139"/>
      <c r="AZ80" s="139"/>
      <c r="BA80" s="139"/>
      <c r="BB80" s="151"/>
      <c r="BC80" s="151"/>
      <c r="BD80" s="151"/>
      <c r="BE80" s="151"/>
      <c r="BF80" s="151"/>
      <c r="BG80" s="151"/>
      <c r="BH80" s="139"/>
      <c r="BI80" s="139"/>
      <c r="BJ80" s="139"/>
      <c r="BK80" s="139"/>
      <c r="BL80" s="139"/>
      <c r="BM80" s="146"/>
      <c r="BN80" s="141"/>
      <c r="BO80" s="124"/>
      <c r="BP80" s="137"/>
      <c r="BQ80" s="125"/>
      <c r="BR80" s="125"/>
      <c r="BS80" s="125"/>
      <c r="BT80" s="125"/>
      <c r="BU80" s="126"/>
      <c r="BV80" s="127"/>
      <c r="BW80" s="114"/>
      <c r="BX80" s="115"/>
      <c r="BY80" s="128"/>
      <c r="BZ80" s="129"/>
      <c r="CA80" s="117"/>
      <c r="CB80" s="130"/>
      <c r="CC80" s="130"/>
      <c r="CD80" s="130"/>
      <c r="CE80" s="117"/>
      <c r="CF80" s="130"/>
      <c r="CG80" s="131"/>
      <c r="CH80" s="112"/>
      <c r="CI80" s="112"/>
      <c r="CJ80" s="131"/>
      <c r="CK80" s="131"/>
      <c r="CL80" s="131"/>
      <c r="CM80" s="131"/>
      <c r="CN80" s="112"/>
      <c r="CO80" s="131"/>
      <c r="CP80" s="131"/>
      <c r="CQ80" s="131"/>
      <c r="CR80" s="131"/>
      <c r="CS80" s="112"/>
      <c r="CT80" s="112"/>
      <c r="CU80" s="132"/>
      <c r="CV80" s="112"/>
      <c r="CW80" s="112"/>
      <c r="CX80" s="133"/>
      <c r="CY80" s="112"/>
      <c r="CZ80" s="112"/>
      <c r="DA80" s="131"/>
      <c r="DB80" s="117"/>
      <c r="DC80" s="112"/>
      <c r="DD80" s="134"/>
      <c r="DE80" s="112"/>
      <c r="DF80" s="112"/>
      <c r="DG80" s="112"/>
      <c r="DH80" s="112"/>
      <c r="DI80" s="135"/>
      <c r="DJ80" s="135"/>
      <c r="DK80" s="135"/>
      <c r="DL80" s="135"/>
      <c r="DM80" s="135"/>
      <c r="DN80" s="135"/>
      <c r="DO80" s="112"/>
      <c r="DP80" s="112"/>
      <c r="DQ80" s="112"/>
      <c r="DR80" s="112"/>
      <c r="DS80" s="136"/>
      <c r="DT80" s="115"/>
      <c r="DU80" s="132"/>
      <c r="DV80" s="124"/>
      <c r="DW80" s="137"/>
    </row>
    <row r="81" spans="1:127" ht="15">
      <c r="A81" s="106"/>
      <c r="B81" s="106"/>
      <c r="C81" s="153"/>
      <c r="D81" s="147"/>
      <c r="E81" s="108"/>
      <c r="F81" s="148"/>
      <c r="G81" s="148"/>
      <c r="H81" s="110"/>
      <c r="I81" s="148"/>
      <c r="J81" s="148"/>
      <c r="K81" s="148"/>
      <c r="L81" s="148"/>
      <c r="M81" s="111"/>
      <c r="N81" s="139"/>
      <c r="O81" s="140"/>
      <c r="P81" s="135"/>
      <c r="Q81" s="141"/>
      <c r="R81" s="139"/>
      <c r="S81" s="142"/>
      <c r="T81" s="140"/>
      <c r="U81" s="139"/>
      <c r="V81" s="139"/>
      <c r="W81" s="139"/>
      <c r="X81" s="139"/>
      <c r="Y81" s="118"/>
      <c r="Z81" s="139"/>
      <c r="AA81" s="139"/>
      <c r="AB81" s="139"/>
      <c r="AC81" s="139"/>
      <c r="AD81" s="139"/>
      <c r="AE81" s="139"/>
      <c r="AF81" s="139"/>
      <c r="AG81" s="139"/>
      <c r="AH81" s="139"/>
      <c r="AI81" s="139"/>
      <c r="AJ81" s="139"/>
      <c r="AK81" s="139"/>
      <c r="AL81" s="139"/>
      <c r="AM81" s="139"/>
      <c r="AN81" s="120"/>
      <c r="AO81" s="149"/>
      <c r="AP81" s="149"/>
      <c r="AQ81" s="149"/>
      <c r="AR81" s="139"/>
      <c r="AS81" s="139"/>
      <c r="AT81" s="123"/>
      <c r="AU81" s="139"/>
      <c r="AV81" s="145"/>
      <c r="AW81" s="150"/>
      <c r="AX81" s="139"/>
      <c r="AY81" s="139"/>
      <c r="AZ81" s="139"/>
      <c r="BA81" s="139"/>
      <c r="BB81" s="151"/>
      <c r="BC81" s="151"/>
      <c r="BD81" s="151"/>
      <c r="BE81" s="151"/>
      <c r="BF81" s="151"/>
      <c r="BG81" s="151"/>
      <c r="BH81" s="139"/>
      <c r="BI81" s="139"/>
      <c r="BJ81" s="139"/>
      <c r="BK81" s="139"/>
      <c r="BL81" s="139"/>
      <c r="BM81" s="146"/>
      <c r="BN81" s="141"/>
      <c r="BO81" s="124"/>
      <c r="BP81" s="137"/>
      <c r="BQ81" s="125"/>
      <c r="BR81" s="125"/>
      <c r="BS81" s="125"/>
      <c r="BT81" s="125"/>
      <c r="BU81" s="126"/>
      <c r="BV81" s="127"/>
      <c r="BW81" s="114"/>
      <c r="BX81" s="115"/>
      <c r="BY81" s="128"/>
      <c r="BZ81" s="129"/>
      <c r="CA81" s="117"/>
      <c r="CB81" s="130"/>
      <c r="CC81" s="130"/>
      <c r="CD81" s="130"/>
      <c r="CE81" s="117"/>
      <c r="CF81" s="130"/>
      <c r="CG81" s="131"/>
      <c r="CH81" s="112"/>
      <c r="CI81" s="112"/>
      <c r="CJ81" s="131"/>
      <c r="CK81" s="131"/>
      <c r="CL81" s="131"/>
      <c r="CM81" s="131"/>
      <c r="CN81" s="112"/>
      <c r="CO81" s="131"/>
      <c r="CP81" s="131"/>
      <c r="CQ81" s="131"/>
      <c r="CR81" s="131"/>
      <c r="CS81" s="112"/>
      <c r="CT81" s="112"/>
      <c r="CU81" s="132"/>
      <c r="CV81" s="112"/>
      <c r="CW81" s="112"/>
      <c r="CX81" s="133"/>
      <c r="CY81" s="112"/>
      <c r="CZ81" s="112"/>
      <c r="DA81" s="131"/>
      <c r="DB81" s="117"/>
      <c r="DC81" s="112"/>
      <c r="DD81" s="134"/>
      <c r="DE81" s="112"/>
      <c r="DF81" s="112"/>
      <c r="DG81" s="112"/>
      <c r="DH81" s="112"/>
      <c r="DI81" s="135"/>
      <c r="DJ81" s="135"/>
      <c r="DK81" s="135"/>
      <c r="DL81" s="135"/>
      <c r="DM81" s="135"/>
      <c r="DN81" s="135"/>
      <c r="DO81" s="112"/>
      <c r="DP81" s="112"/>
      <c r="DQ81" s="112"/>
      <c r="DR81" s="112"/>
      <c r="DS81" s="136"/>
      <c r="DT81" s="115"/>
      <c r="DU81" s="132"/>
      <c r="DV81" s="124"/>
      <c r="DW81" s="137"/>
    </row>
    <row r="82" spans="1:127" ht="15">
      <c r="A82" s="106"/>
      <c r="B82" s="106"/>
      <c r="C82" s="153"/>
      <c r="D82" s="147"/>
      <c r="E82" s="108"/>
      <c r="F82" s="148"/>
      <c r="G82" s="148"/>
      <c r="H82" s="110"/>
      <c r="I82" s="148"/>
      <c r="J82" s="148"/>
      <c r="K82" s="148"/>
      <c r="L82" s="148"/>
      <c r="M82" s="111"/>
      <c r="N82" s="139"/>
      <c r="O82" s="140"/>
      <c r="P82" s="135"/>
      <c r="Q82" s="141"/>
      <c r="R82" s="139"/>
      <c r="S82" s="142"/>
      <c r="T82" s="140"/>
      <c r="U82" s="139"/>
      <c r="V82" s="139"/>
      <c r="W82" s="139"/>
      <c r="X82" s="139"/>
      <c r="Y82" s="118"/>
      <c r="Z82" s="139"/>
      <c r="AA82" s="139"/>
      <c r="AB82" s="139"/>
      <c r="AC82" s="139"/>
      <c r="AD82" s="139"/>
      <c r="AE82" s="139"/>
      <c r="AF82" s="139"/>
      <c r="AG82" s="139"/>
      <c r="AH82" s="139"/>
      <c r="AI82" s="139"/>
      <c r="AJ82" s="139"/>
      <c r="AK82" s="139"/>
      <c r="AL82" s="139"/>
      <c r="AM82" s="139"/>
      <c r="AN82" s="120"/>
      <c r="AO82" s="149"/>
      <c r="AP82" s="149"/>
      <c r="AQ82" s="149"/>
      <c r="AR82" s="139"/>
      <c r="AS82" s="139"/>
      <c r="AT82" s="123"/>
      <c r="AU82" s="139"/>
      <c r="AV82" s="145"/>
      <c r="AW82" s="150"/>
      <c r="AX82" s="139"/>
      <c r="AY82" s="139"/>
      <c r="AZ82" s="139"/>
      <c r="BA82" s="139"/>
      <c r="BB82" s="151"/>
      <c r="BC82" s="151"/>
      <c r="BD82" s="151"/>
      <c r="BE82" s="151"/>
      <c r="BF82" s="151"/>
      <c r="BG82" s="151"/>
      <c r="BH82" s="139"/>
      <c r="BI82" s="139"/>
      <c r="BJ82" s="139"/>
      <c r="BK82" s="139"/>
      <c r="BL82" s="139"/>
      <c r="BM82" s="146"/>
      <c r="BN82" s="141"/>
      <c r="BO82" s="124"/>
      <c r="BP82" s="137"/>
      <c r="BQ82" s="125"/>
      <c r="BR82" s="125"/>
      <c r="BS82" s="125"/>
      <c r="BT82" s="125"/>
      <c r="BU82" s="126"/>
      <c r="BV82" s="127"/>
      <c r="BW82" s="114"/>
      <c r="BX82" s="115"/>
      <c r="BY82" s="128"/>
      <c r="BZ82" s="129"/>
      <c r="CA82" s="117"/>
      <c r="CB82" s="130"/>
      <c r="CC82" s="130"/>
      <c r="CD82" s="130"/>
      <c r="CE82" s="117"/>
      <c r="CF82" s="130"/>
      <c r="CG82" s="131"/>
      <c r="CH82" s="112"/>
      <c r="CI82" s="112"/>
      <c r="CJ82" s="131"/>
      <c r="CK82" s="131"/>
      <c r="CL82" s="131"/>
      <c r="CM82" s="131"/>
      <c r="CN82" s="112"/>
      <c r="CO82" s="131"/>
      <c r="CP82" s="131"/>
      <c r="CQ82" s="131"/>
      <c r="CR82" s="131"/>
      <c r="CS82" s="112"/>
      <c r="CT82" s="112"/>
      <c r="CU82" s="132"/>
      <c r="CV82" s="112"/>
      <c r="CW82" s="112"/>
      <c r="CX82" s="133"/>
      <c r="CY82" s="112"/>
      <c r="CZ82" s="112"/>
      <c r="DA82" s="131"/>
      <c r="DB82" s="117"/>
      <c r="DC82" s="112"/>
      <c r="DD82" s="134"/>
      <c r="DE82" s="112"/>
      <c r="DF82" s="112"/>
      <c r="DG82" s="112"/>
      <c r="DH82" s="112"/>
      <c r="DI82" s="135"/>
      <c r="DJ82" s="135"/>
      <c r="DK82" s="135"/>
      <c r="DL82" s="135"/>
      <c r="DM82" s="135"/>
      <c r="DN82" s="135"/>
      <c r="DO82" s="112"/>
      <c r="DP82" s="112"/>
      <c r="DQ82" s="112"/>
      <c r="DR82" s="112"/>
      <c r="DS82" s="136"/>
      <c r="DT82" s="115"/>
      <c r="DU82" s="132"/>
      <c r="DV82" s="124"/>
      <c r="DW82" s="137"/>
    </row>
    <row r="83" spans="1:127" ht="15">
      <c r="A83" s="106"/>
      <c r="B83" s="106"/>
      <c r="C83" s="153"/>
      <c r="D83" s="147"/>
      <c r="E83" s="108"/>
      <c r="F83" s="148"/>
      <c r="G83" s="148"/>
      <c r="H83" s="110"/>
      <c r="I83" s="148"/>
      <c r="J83" s="148"/>
      <c r="K83" s="148"/>
      <c r="L83" s="148"/>
      <c r="M83" s="111"/>
      <c r="N83" s="139"/>
      <c r="O83" s="140"/>
      <c r="P83" s="135"/>
      <c r="Q83" s="141"/>
      <c r="R83" s="139"/>
      <c r="S83" s="142"/>
      <c r="T83" s="140"/>
      <c r="U83" s="139"/>
      <c r="V83" s="139"/>
      <c r="W83" s="139"/>
      <c r="X83" s="139"/>
      <c r="Y83" s="118"/>
      <c r="Z83" s="139"/>
      <c r="AA83" s="139"/>
      <c r="AB83" s="139"/>
      <c r="AC83" s="139"/>
      <c r="AD83" s="139"/>
      <c r="AE83" s="139"/>
      <c r="AF83" s="139"/>
      <c r="AG83" s="139"/>
      <c r="AH83" s="139"/>
      <c r="AI83" s="139"/>
      <c r="AJ83" s="139"/>
      <c r="AK83" s="139"/>
      <c r="AL83" s="139"/>
      <c r="AM83" s="139"/>
      <c r="AN83" s="120"/>
      <c r="AO83" s="149"/>
      <c r="AP83" s="149"/>
      <c r="AQ83" s="149"/>
      <c r="AR83" s="139"/>
      <c r="AS83" s="139"/>
      <c r="AT83" s="123"/>
      <c r="AU83" s="139"/>
      <c r="AV83" s="145"/>
      <c r="AW83" s="150"/>
      <c r="AX83" s="139"/>
      <c r="AY83" s="139"/>
      <c r="AZ83" s="139"/>
      <c r="BA83" s="139"/>
      <c r="BB83" s="151"/>
      <c r="BC83" s="151"/>
      <c r="BD83" s="151"/>
      <c r="BE83" s="151"/>
      <c r="BF83" s="151"/>
      <c r="BG83" s="151"/>
      <c r="BH83" s="139"/>
      <c r="BI83" s="139"/>
      <c r="BJ83" s="139"/>
      <c r="BK83" s="139"/>
      <c r="BL83" s="139"/>
      <c r="BM83" s="146"/>
      <c r="BN83" s="141"/>
      <c r="BO83" s="124"/>
      <c r="BP83" s="137"/>
      <c r="BQ83" s="125"/>
      <c r="BR83" s="125"/>
      <c r="BS83" s="125"/>
      <c r="BT83" s="125"/>
      <c r="BU83" s="126"/>
      <c r="BV83" s="127"/>
      <c r="BW83" s="114"/>
      <c r="BX83" s="115"/>
      <c r="BY83" s="128"/>
      <c r="BZ83" s="129"/>
      <c r="CA83" s="117"/>
      <c r="CB83" s="130"/>
      <c r="CC83" s="130"/>
      <c r="CD83" s="130"/>
      <c r="CE83" s="117"/>
      <c r="CF83" s="130"/>
      <c r="CG83" s="131"/>
      <c r="CH83" s="112"/>
      <c r="CI83" s="112"/>
      <c r="CJ83" s="131"/>
      <c r="CK83" s="131"/>
      <c r="CL83" s="131"/>
      <c r="CM83" s="131"/>
      <c r="CN83" s="112"/>
      <c r="CO83" s="131"/>
      <c r="CP83" s="131"/>
      <c r="CQ83" s="131"/>
      <c r="CR83" s="131"/>
      <c r="CS83" s="112"/>
      <c r="CT83" s="112"/>
      <c r="CU83" s="132"/>
      <c r="CV83" s="112"/>
      <c r="CW83" s="112"/>
      <c r="CX83" s="133"/>
      <c r="CY83" s="112"/>
      <c r="CZ83" s="112"/>
      <c r="DA83" s="131"/>
      <c r="DB83" s="117"/>
      <c r="DC83" s="112"/>
      <c r="DD83" s="134"/>
      <c r="DE83" s="112"/>
      <c r="DF83" s="112"/>
      <c r="DG83" s="112"/>
      <c r="DH83" s="112"/>
      <c r="DI83" s="135"/>
      <c r="DJ83" s="135"/>
      <c r="DK83" s="135"/>
      <c r="DL83" s="135"/>
      <c r="DM83" s="135"/>
      <c r="DN83" s="135"/>
      <c r="DO83" s="112"/>
      <c r="DP83" s="112"/>
      <c r="DQ83" s="112"/>
      <c r="DR83" s="112"/>
      <c r="DS83" s="136"/>
      <c r="DT83" s="115"/>
      <c r="DU83" s="132"/>
      <c r="DV83" s="124"/>
      <c r="DW83" s="137"/>
    </row>
    <row r="84" spans="1:127" ht="15">
      <c r="A84" s="106"/>
      <c r="B84" s="106"/>
      <c r="C84" s="153"/>
      <c r="D84" s="147"/>
      <c r="E84" s="108"/>
      <c r="F84" s="148"/>
      <c r="G84" s="148"/>
      <c r="H84" s="110"/>
      <c r="I84" s="148"/>
      <c r="J84" s="148"/>
      <c r="K84" s="148"/>
      <c r="L84" s="148"/>
      <c r="M84" s="111"/>
      <c r="N84" s="139"/>
      <c r="O84" s="140"/>
      <c r="P84" s="135"/>
      <c r="Q84" s="141"/>
      <c r="R84" s="139"/>
      <c r="S84" s="142"/>
      <c r="T84" s="140"/>
      <c r="U84" s="139"/>
      <c r="V84" s="139"/>
      <c r="W84" s="139"/>
      <c r="X84" s="139"/>
      <c r="Y84" s="118"/>
      <c r="Z84" s="139"/>
      <c r="AA84" s="139"/>
      <c r="AB84" s="139"/>
      <c r="AC84" s="139"/>
      <c r="AD84" s="139"/>
      <c r="AE84" s="139"/>
      <c r="AF84" s="139"/>
      <c r="AG84" s="139"/>
      <c r="AH84" s="139"/>
      <c r="AI84" s="139"/>
      <c r="AJ84" s="139"/>
      <c r="AK84" s="139"/>
      <c r="AL84" s="139"/>
      <c r="AM84" s="139"/>
      <c r="AN84" s="120"/>
      <c r="AO84" s="149"/>
      <c r="AP84" s="149"/>
      <c r="AQ84" s="149"/>
      <c r="AR84" s="139"/>
      <c r="AS84" s="139"/>
      <c r="AT84" s="123"/>
      <c r="AU84" s="139"/>
      <c r="AV84" s="145"/>
      <c r="AW84" s="150"/>
      <c r="AX84" s="139"/>
      <c r="AY84" s="139"/>
      <c r="AZ84" s="139"/>
      <c r="BA84" s="139"/>
      <c r="BB84" s="151"/>
      <c r="BC84" s="151"/>
      <c r="BD84" s="151"/>
      <c r="BE84" s="151"/>
      <c r="BF84" s="151"/>
      <c r="BG84" s="151"/>
      <c r="BH84" s="139"/>
      <c r="BI84" s="139"/>
      <c r="BJ84" s="139"/>
      <c r="BK84" s="139"/>
      <c r="BL84" s="139"/>
      <c r="BM84" s="146"/>
      <c r="BN84" s="141"/>
      <c r="BO84" s="124"/>
      <c r="BP84" s="137"/>
      <c r="BQ84" s="125"/>
      <c r="BR84" s="125"/>
      <c r="BS84" s="125"/>
      <c r="BT84" s="125"/>
      <c r="BU84" s="126"/>
      <c r="BV84" s="127"/>
      <c r="BW84" s="114"/>
      <c r="BX84" s="115"/>
      <c r="BY84" s="128"/>
      <c r="BZ84" s="129"/>
      <c r="CA84" s="117"/>
      <c r="CB84" s="130"/>
      <c r="CC84" s="130"/>
      <c r="CD84" s="130"/>
      <c r="CE84" s="117"/>
      <c r="CF84" s="130"/>
      <c r="CG84" s="131"/>
      <c r="CH84" s="112"/>
      <c r="CI84" s="112"/>
      <c r="CJ84" s="131"/>
      <c r="CK84" s="131"/>
      <c r="CL84" s="131"/>
      <c r="CM84" s="131"/>
      <c r="CN84" s="112"/>
      <c r="CO84" s="131"/>
      <c r="CP84" s="131"/>
      <c r="CQ84" s="131"/>
      <c r="CR84" s="131"/>
      <c r="CS84" s="112"/>
      <c r="CT84" s="112"/>
      <c r="CU84" s="132"/>
      <c r="CV84" s="112"/>
      <c r="CW84" s="112"/>
      <c r="CX84" s="133"/>
      <c r="CY84" s="112"/>
      <c r="CZ84" s="112"/>
      <c r="DA84" s="131"/>
      <c r="DB84" s="117"/>
      <c r="DC84" s="112"/>
      <c r="DD84" s="134"/>
      <c r="DE84" s="112"/>
      <c r="DF84" s="112"/>
      <c r="DG84" s="112"/>
      <c r="DH84" s="112"/>
      <c r="DI84" s="135"/>
      <c r="DJ84" s="135"/>
      <c r="DK84" s="135"/>
      <c r="DL84" s="135"/>
      <c r="DM84" s="135"/>
      <c r="DN84" s="135"/>
      <c r="DO84" s="112"/>
      <c r="DP84" s="112"/>
      <c r="DQ84" s="112"/>
      <c r="DR84" s="112"/>
      <c r="DS84" s="136"/>
      <c r="DT84" s="115"/>
      <c r="DU84" s="132"/>
      <c r="DV84" s="124"/>
      <c r="DW84" s="137"/>
    </row>
    <row r="85" spans="1:127" ht="15">
      <c r="A85" s="106"/>
      <c r="B85" s="106"/>
      <c r="C85" s="153"/>
      <c r="D85" s="147"/>
      <c r="E85" s="108"/>
      <c r="F85" s="148"/>
      <c r="G85" s="148"/>
      <c r="H85" s="110"/>
      <c r="I85" s="148"/>
      <c r="J85" s="148"/>
      <c r="K85" s="148"/>
      <c r="L85" s="148"/>
      <c r="M85" s="111"/>
      <c r="N85" s="139"/>
      <c r="O85" s="140"/>
      <c r="P85" s="135"/>
      <c r="Q85" s="141"/>
      <c r="R85" s="139"/>
      <c r="S85" s="142"/>
      <c r="T85" s="140"/>
      <c r="U85" s="139"/>
      <c r="V85" s="139"/>
      <c r="W85" s="139"/>
      <c r="X85" s="139"/>
      <c r="Y85" s="118"/>
      <c r="Z85" s="139"/>
      <c r="AA85" s="139"/>
      <c r="AB85" s="139"/>
      <c r="AC85" s="139"/>
      <c r="AD85" s="139"/>
      <c r="AE85" s="139"/>
      <c r="AF85" s="139"/>
      <c r="AG85" s="139"/>
      <c r="AH85" s="139"/>
      <c r="AI85" s="139"/>
      <c r="AJ85" s="139"/>
      <c r="AK85" s="139"/>
      <c r="AL85" s="139"/>
      <c r="AM85" s="139"/>
      <c r="AN85" s="120"/>
      <c r="AO85" s="149"/>
      <c r="AP85" s="149"/>
      <c r="AQ85" s="149"/>
      <c r="AR85" s="139"/>
      <c r="AS85" s="139"/>
      <c r="AT85" s="123"/>
      <c r="AU85" s="139"/>
      <c r="AV85" s="145"/>
      <c r="AW85" s="150"/>
      <c r="AX85" s="139"/>
      <c r="AY85" s="139"/>
      <c r="AZ85" s="139"/>
      <c r="BA85" s="139"/>
      <c r="BB85" s="151"/>
      <c r="BC85" s="151"/>
      <c r="BD85" s="151"/>
      <c r="BE85" s="151"/>
      <c r="BF85" s="151"/>
      <c r="BG85" s="151"/>
      <c r="BH85" s="139"/>
      <c r="BI85" s="139"/>
      <c r="BJ85" s="139"/>
      <c r="BK85" s="139"/>
      <c r="BL85" s="139"/>
      <c r="BM85" s="146"/>
      <c r="BN85" s="141"/>
      <c r="BO85" s="124"/>
      <c r="BP85" s="137"/>
      <c r="BQ85" s="125"/>
      <c r="BR85" s="125"/>
      <c r="BS85" s="125"/>
      <c r="BT85" s="125"/>
      <c r="BU85" s="126"/>
      <c r="BV85" s="127"/>
      <c r="BW85" s="114"/>
      <c r="BX85" s="115"/>
      <c r="BY85" s="128"/>
      <c r="BZ85" s="129"/>
      <c r="CA85" s="117"/>
      <c r="CB85" s="130"/>
      <c r="CC85" s="130"/>
      <c r="CD85" s="130"/>
      <c r="CE85" s="117"/>
      <c r="CF85" s="130"/>
      <c r="CG85" s="131"/>
      <c r="CH85" s="112"/>
      <c r="CI85" s="112"/>
      <c r="CJ85" s="131"/>
      <c r="CK85" s="131"/>
      <c r="CL85" s="131"/>
      <c r="CM85" s="131"/>
      <c r="CN85" s="112"/>
      <c r="CO85" s="131"/>
      <c r="CP85" s="131"/>
      <c r="CQ85" s="131"/>
      <c r="CR85" s="131"/>
      <c r="CS85" s="112"/>
      <c r="CT85" s="112"/>
      <c r="CU85" s="132"/>
      <c r="CV85" s="112"/>
      <c r="CW85" s="112"/>
      <c r="CX85" s="133"/>
      <c r="CY85" s="112"/>
      <c r="CZ85" s="112"/>
      <c r="DA85" s="131"/>
      <c r="DB85" s="117"/>
      <c r="DC85" s="112"/>
      <c r="DD85" s="134"/>
      <c r="DE85" s="112"/>
      <c r="DF85" s="112"/>
      <c r="DG85" s="112"/>
      <c r="DH85" s="112"/>
      <c r="DI85" s="135"/>
      <c r="DJ85" s="135"/>
      <c r="DK85" s="135"/>
      <c r="DL85" s="135"/>
      <c r="DM85" s="135"/>
      <c r="DN85" s="135"/>
      <c r="DO85" s="112"/>
      <c r="DP85" s="112"/>
      <c r="DQ85" s="112"/>
      <c r="DR85" s="112"/>
      <c r="DS85" s="136"/>
      <c r="DT85" s="115"/>
      <c r="DU85" s="132"/>
      <c r="DV85" s="124"/>
      <c r="DW85" s="137"/>
    </row>
    <row r="86" spans="1:127" ht="15">
      <c r="A86" s="106"/>
      <c r="B86" s="106"/>
      <c r="C86" s="153"/>
      <c r="D86" s="147"/>
      <c r="E86" s="108"/>
      <c r="F86" s="148"/>
      <c r="G86" s="148"/>
      <c r="H86" s="110"/>
      <c r="I86" s="148"/>
      <c r="J86" s="148"/>
      <c r="K86" s="148"/>
      <c r="L86" s="148"/>
      <c r="M86" s="111"/>
      <c r="N86" s="139"/>
      <c r="O86" s="140"/>
      <c r="P86" s="135"/>
      <c r="Q86" s="141"/>
      <c r="R86" s="139"/>
      <c r="S86" s="142"/>
      <c r="T86" s="140"/>
      <c r="U86" s="139"/>
      <c r="V86" s="139"/>
      <c r="W86" s="139"/>
      <c r="X86" s="139"/>
      <c r="Y86" s="118"/>
      <c r="Z86" s="139"/>
      <c r="AA86" s="139"/>
      <c r="AB86" s="139"/>
      <c r="AC86" s="139"/>
      <c r="AD86" s="139"/>
      <c r="AE86" s="139"/>
      <c r="AF86" s="139"/>
      <c r="AG86" s="139"/>
      <c r="AH86" s="139"/>
      <c r="AI86" s="139"/>
      <c r="AJ86" s="139"/>
      <c r="AK86" s="139"/>
      <c r="AL86" s="139"/>
      <c r="AM86" s="139"/>
      <c r="AN86" s="120"/>
      <c r="AO86" s="149"/>
      <c r="AP86" s="149"/>
      <c r="AQ86" s="149"/>
      <c r="AR86" s="139"/>
      <c r="AS86" s="139"/>
      <c r="AT86" s="123"/>
      <c r="AU86" s="139"/>
      <c r="AV86" s="145"/>
      <c r="AW86" s="150"/>
      <c r="AX86" s="139"/>
      <c r="AY86" s="139"/>
      <c r="AZ86" s="139"/>
      <c r="BA86" s="139"/>
      <c r="BB86" s="151"/>
      <c r="BC86" s="151"/>
      <c r="BD86" s="151"/>
      <c r="BE86" s="151"/>
      <c r="BF86" s="151"/>
      <c r="BG86" s="151"/>
      <c r="BH86" s="139"/>
      <c r="BI86" s="139"/>
      <c r="BJ86" s="139"/>
      <c r="BK86" s="139"/>
      <c r="BL86" s="139"/>
      <c r="BM86" s="146"/>
      <c r="BN86" s="141"/>
      <c r="BO86" s="124"/>
      <c r="BP86" s="137"/>
      <c r="BQ86" s="125"/>
      <c r="BR86" s="125"/>
      <c r="BS86" s="125"/>
      <c r="BT86" s="125"/>
      <c r="BU86" s="126"/>
      <c r="BV86" s="127"/>
      <c r="BW86" s="114"/>
      <c r="BX86" s="115"/>
      <c r="BY86" s="128"/>
      <c r="BZ86" s="129"/>
      <c r="CA86" s="117"/>
      <c r="CB86" s="130"/>
      <c r="CC86" s="130"/>
      <c r="CD86" s="130"/>
      <c r="CE86" s="117"/>
      <c r="CF86" s="130"/>
      <c r="CG86" s="131"/>
      <c r="CH86" s="112"/>
      <c r="CI86" s="112"/>
      <c r="CJ86" s="131"/>
      <c r="CK86" s="131"/>
      <c r="CL86" s="131"/>
      <c r="CM86" s="131"/>
      <c r="CN86" s="112"/>
      <c r="CO86" s="131"/>
      <c r="CP86" s="131"/>
      <c r="CQ86" s="131"/>
      <c r="CR86" s="131"/>
      <c r="CS86" s="112"/>
      <c r="CT86" s="112"/>
      <c r="CU86" s="132"/>
      <c r="CV86" s="112"/>
      <c r="CW86" s="112"/>
      <c r="CX86" s="133"/>
      <c r="CY86" s="112"/>
      <c r="CZ86" s="112"/>
      <c r="DA86" s="131"/>
      <c r="DB86" s="117"/>
      <c r="DC86" s="112"/>
      <c r="DD86" s="134"/>
      <c r="DE86" s="112"/>
      <c r="DF86" s="112"/>
      <c r="DG86" s="112"/>
      <c r="DH86" s="112"/>
      <c r="DI86" s="135"/>
      <c r="DJ86" s="135"/>
      <c r="DK86" s="135"/>
      <c r="DL86" s="135"/>
      <c r="DM86" s="135"/>
      <c r="DN86" s="135"/>
      <c r="DO86" s="112"/>
      <c r="DP86" s="112"/>
      <c r="DQ86" s="112"/>
      <c r="DR86" s="112"/>
      <c r="DS86" s="136"/>
      <c r="DT86" s="115"/>
      <c r="DU86" s="132"/>
      <c r="DV86" s="124"/>
      <c r="DW86" s="137"/>
    </row>
    <row r="87" spans="1:127" ht="15">
      <c r="A87" s="106"/>
      <c r="B87" s="106"/>
      <c r="C87" s="153"/>
      <c r="D87" s="147"/>
      <c r="E87" s="108"/>
      <c r="F87" s="148"/>
      <c r="G87" s="148"/>
      <c r="H87" s="110"/>
      <c r="I87" s="148"/>
      <c r="J87" s="148"/>
      <c r="K87" s="148"/>
      <c r="L87" s="148"/>
      <c r="M87" s="111"/>
      <c r="N87" s="139"/>
      <c r="O87" s="140"/>
      <c r="P87" s="135"/>
      <c r="Q87" s="141"/>
      <c r="R87" s="139"/>
      <c r="S87" s="142"/>
      <c r="T87" s="140"/>
      <c r="U87" s="139"/>
      <c r="V87" s="139"/>
      <c r="W87" s="139"/>
      <c r="X87" s="139"/>
      <c r="Y87" s="118"/>
      <c r="Z87" s="139"/>
      <c r="AA87" s="139"/>
      <c r="AB87" s="139"/>
      <c r="AC87" s="139"/>
      <c r="AD87" s="139"/>
      <c r="AE87" s="139"/>
      <c r="AF87" s="139"/>
      <c r="AG87" s="139"/>
      <c r="AH87" s="139"/>
      <c r="AI87" s="139"/>
      <c r="AJ87" s="139"/>
      <c r="AK87" s="139"/>
      <c r="AL87" s="139"/>
      <c r="AM87" s="139"/>
      <c r="AN87" s="120"/>
      <c r="AO87" s="149"/>
      <c r="AP87" s="149"/>
      <c r="AQ87" s="149"/>
      <c r="AR87" s="139"/>
      <c r="AS87" s="139"/>
      <c r="AT87" s="123"/>
      <c r="AU87" s="139"/>
      <c r="AV87" s="145"/>
      <c r="AW87" s="150"/>
      <c r="AX87" s="139"/>
      <c r="AY87" s="139"/>
      <c r="AZ87" s="139"/>
      <c r="BA87" s="139"/>
      <c r="BB87" s="151"/>
      <c r="BC87" s="151"/>
      <c r="BD87" s="151"/>
      <c r="BE87" s="151"/>
      <c r="BF87" s="151"/>
      <c r="BG87" s="151"/>
      <c r="BH87" s="139"/>
      <c r="BI87" s="139"/>
      <c r="BJ87" s="139"/>
      <c r="BK87" s="139"/>
      <c r="BL87" s="139"/>
      <c r="BM87" s="146"/>
      <c r="BN87" s="141"/>
      <c r="BO87" s="124"/>
      <c r="BP87" s="137"/>
      <c r="BQ87" s="125"/>
      <c r="BR87" s="125"/>
      <c r="BS87" s="125"/>
      <c r="BT87" s="125"/>
      <c r="BU87" s="126"/>
      <c r="BV87" s="127"/>
      <c r="BW87" s="114"/>
      <c r="BX87" s="115"/>
      <c r="BY87" s="128"/>
      <c r="BZ87" s="129"/>
      <c r="CA87" s="117"/>
      <c r="CB87" s="130"/>
      <c r="CC87" s="130"/>
      <c r="CD87" s="130"/>
      <c r="CE87" s="117"/>
      <c r="CF87" s="130"/>
      <c r="CG87" s="131"/>
      <c r="CH87" s="112"/>
      <c r="CI87" s="112"/>
      <c r="CJ87" s="131"/>
      <c r="CK87" s="131"/>
      <c r="CL87" s="131"/>
      <c r="CM87" s="131"/>
      <c r="CN87" s="112"/>
      <c r="CO87" s="131"/>
      <c r="CP87" s="131"/>
      <c r="CQ87" s="131"/>
      <c r="CR87" s="131"/>
      <c r="CS87" s="112"/>
      <c r="CT87" s="112"/>
      <c r="CU87" s="132"/>
      <c r="CV87" s="112"/>
      <c r="CW87" s="112"/>
      <c r="CX87" s="133"/>
      <c r="CY87" s="112"/>
      <c r="CZ87" s="112"/>
      <c r="DA87" s="131"/>
      <c r="DB87" s="117"/>
      <c r="DC87" s="112"/>
      <c r="DD87" s="134"/>
      <c r="DE87" s="112"/>
      <c r="DF87" s="112"/>
      <c r="DG87" s="112"/>
      <c r="DH87" s="112"/>
      <c r="DI87" s="135"/>
      <c r="DJ87" s="135"/>
      <c r="DK87" s="135"/>
      <c r="DL87" s="135"/>
      <c r="DM87" s="135"/>
      <c r="DN87" s="135"/>
      <c r="DO87" s="112"/>
      <c r="DP87" s="112"/>
      <c r="DQ87" s="112"/>
      <c r="DR87" s="112"/>
      <c r="DS87" s="136"/>
      <c r="DT87" s="115"/>
      <c r="DU87" s="132"/>
      <c r="DV87" s="124"/>
      <c r="DW87" s="137"/>
    </row>
    <row r="88" spans="1:127" ht="15">
      <c r="A88" s="106"/>
      <c r="B88" s="106"/>
      <c r="C88" s="153"/>
      <c r="D88" s="147"/>
      <c r="E88" s="108"/>
      <c r="F88" s="148"/>
      <c r="G88" s="148"/>
      <c r="H88" s="110"/>
      <c r="I88" s="148"/>
      <c r="J88" s="148"/>
      <c r="K88" s="148"/>
      <c r="L88" s="148"/>
      <c r="M88" s="111"/>
      <c r="N88" s="139"/>
      <c r="O88" s="140"/>
      <c r="P88" s="135"/>
      <c r="Q88" s="141"/>
      <c r="R88" s="139"/>
      <c r="S88" s="142"/>
      <c r="T88" s="140"/>
      <c r="U88" s="139"/>
      <c r="V88" s="139"/>
      <c r="W88" s="139"/>
      <c r="X88" s="139"/>
      <c r="Y88" s="118"/>
      <c r="Z88" s="139"/>
      <c r="AA88" s="139"/>
      <c r="AB88" s="139"/>
      <c r="AC88" s="139"/>
      <c r="AD88" s="139"/>
      <c r="AE88" s="139"/>
      <c r="AF88" s="139"/>
      <c r="AG88" s="139"/>
      <c r="AH88" s="139"/>
      <c r="AI88" s="139"/>
      <c r="AJ88" s="139"/>
      <c r="AK88" s="139"/>
      <c r="AL88" s="139"/>
      <c r="AM88" s="139"/>
      <c r="AN88" s="120"/>
      <c r="AO88" s="149"/>
      <c r="AP88" s="149"/>
      <c r="AQ88" s="149"/>
      <c r="AR88" s="139"/>
      <c r="AS88" s="139"/>
      <c r="AT88" s="123"/>
      <c r="AU88" s="139"/>
      <c r="AV88" s="145"/>
      <c r="AW88" s="150"/>
      <c r="AX88" s="139"/>
      <c r="AY88" s="139"/>
      <c r="AZ88" s="139"/>
      <c r="BA88" s="139"/>
      <c r="BB88" s="151"/>
      <c r="BC88" s="151"/>
      <c r="BD88" s="151"/>
      <c r="BE88" s="151"/>
      <c r="BF88" s="151"/>
      <c r="BG88" s="151"/>
      <c r="BH88" s="139"/>
      <c r="BI88" s="139"/>
      <c r="BJ88" s="139"/>
      <c r="BK88" s="139"/>
      <c r="BL88" s="139"/>
      <c r="BM88" s="146"/>
      <c r="BN88" s="141"/>
      <c r="BO88" s="124"/>
      <c r="BP88" s="137"/>
      <c r="BQ88" s="125"/>
      <c r="BR88" s="125"/>
      <c r="BS88" s="125"/>
      <c r="BT88" s="125"/>
      <c r="BU88" s="126"/>
      <c r="BV88" s="127"/>
      <c r="BW88" s="114"/>
      <c r="BX88" s="115"/>
      <c r="BY88" s="128"/>
      <c r="BZ88" s="129"/>
      <c r="CA88" s="117"/>
      <c r="CB88" s="130"/>
      <c r="CC88" s="130"/>
      <c r="CD88" s="130"/>
      <c r="CE88" s="117"/>
      <c r="CF88" s="130"/>
      <c r="CG88" s="131"/>
      <c r="CH88" s="112"/>
      <c r="CI88" s="112"/>
      <c r="CJ88" s="131"/>
      <c r="CK88" s="131"/>
      <c r="CL88" s="131"/>
      <c r="CM88" s="131"/>
      <c r="CN88" s="112"/>
      <c r="CO88" s="131"/>
      <c r="CP88" s="131"/>
      <c r="CQ88" s="131"/>
      <c r="CR88" s="131"/>
      <c r="CS88" s="112"/>
      <c r="CT88" s="112"/>
      <c r="CU88" s="132"/>
      <c r="CV88" s="112"/>
      <c r="CW88" s="112"/>
      <c r="CX88" s="133"/>
      <c r="CY88" s="112"/>
      <c r="CZ88" s="112"/>
      <c r="DA88" s="131"/>
      <c r="DB88" s="117"/>
      <c r="DC88" s="112"/>
      <c r="DD88" s="134"/>
      <c r="DE88" s="112"/>
      <c r="DF88" s="112"/>
      <c r="DG88" s="112"/>
      <c r="DH88" s="112"/>
      <c r="DI88" s="135"/>
      <c r="DJ88" s="135"/>
      <c r="DK88" s="135"/>
      <c r="DL88" s="135"/>
      <c r="DM88" s="135"/>
      <c r="DN88" s="135"/>
      <c r="DO88" s="112"/>
      <c r="DP88" s="112"/>
      <c r="DQ88" s="112"/>
      <c r="DR88" s="112"/>
      <c r="DS88" s="136"/>
      <c r="DT88" s="115"/>
      <c r="DU88" s="132"/>
      <c r="DV88" s="124"/>
      <c r="DW88" s="137"/>
    </row>
    <row r="89" spans="1:127" ht="15">
      <c r="A89" s="106"/>
      <c r="B89" s="106"/>
      <c r="C89" s="153"/>
      <c r="D89" s="147"/>
      <c r="E89" s="108"/>
      <c r="F89" s="148"/>
      <c r="G89" s="148"/>
      <c r="H89" s="110"/>
      <c r="I89" s="148"/>
      <c r="J89" s="148"/>
      <c r="K89" s="148"/>
      <c r="L89" s="148"/>
      <c r="M89" s="111"/>
      <c r="N89" s="139"/>
      <c r="O89" s="140"/>
      <c r="P89" s="135"/>
      <c r="Q89" s="141"/>
      <c r="R89" s="139"/>
      <c r="S89" s="142"/>
      <c r="T89" s="140"/>
      <c r="U89" s="139"/>
      <c r="V89" s="139"/>
      <c r="W89" s="139"/>
      <c r="X89" s="139"/>
      <c r="Y89" s="118"/>
      <c r="Z89" s="139"/>
      <c r="AA89" s="139"/>
      <c r="AB89" s="139"/>
      <c r="AC89" s="139"/>
      <c r="AD89" s="139"/>
      <c r="AE89" s="139"/>
      <c r="AF89" s="139"/>
      <c r="AG89" s="139"/>
      <c r="AH89" s="139"/>
      <c r="AI89" s="139"/>
      <c r="AJ89" s="139"/>
      <c r="AK89" s="139"/>
      <c r="AL89" s="139"/>
      <c r="AM89" s="139"/>
      <c r="AN89" s="120"/>
      <c r="AO89" s="149"/>
      <c r="AP89" s="149"/>
      <c r="AQ89" s="149"/>
      <c r="AR89" s="139"/>
      <c r="AS89" s="139"/>
      <c r="AT89" s="123"/>
      <c r="AU89" s="139"/>
      <c r="AV89" s="145"/>
      <c r="AW89" s="150"/>
      <c r="AX89" s="139"/>
      <c r="AY89" s="139"/>
      <c r="AZ89" s="139"/>
      <c r="BA89" s="139"/>
      <c r="BB89" s="151"/>
      <c r="BC89" s="151"/>
      <c r="BD89" s="151"/>
      <c r="BE89" s="151"/>
      <c r="BF89" s="151"/>
      <c r="BG89" s="151"/>
      <c r="BH89" s="139"/>
      <c r="BI89" s="139"/>
      <c r="BJ89" s="139"/>
      <c r="BK89" s="139"/>
      <c r="BL89" s="139"/>
      <c r="BM89" s="146"/>
      <c r="BN89" s="141"/>
      <c r="BO89" s="124"/>
      <c r="BP89" s="137"/>
      <c r="BQ89" s="125"/>
      <c r="BR89" s="125"/>
      <c r="BS89" s="125"/>
      <c r="BT89" s="125"/>
      <c r="BU89" s="126"/>
      <c r="BV89" s="127"/>
      <c r="BW89" s="114"/>
      <c r="BX89" s="115"/>
      <c r="BY89" s="128"/>
      <c r="BZ89" s="129"/>
      <c r="CA89" s="117"/>
      <c r="CB89" s="130"/>
      <c r="CC89" s="130"/>
      <c r="CD89" s="130"/>
      <c r="CE89" s="117"/>
      <c r="CF89" s="130"/>
      <c r="CG89" s="131"/>
      <c r="CH89" s="112"/>
      <c r="CI89" s="112"/>
      <c r="CJ89" s="131"/>
      <c r="CK89" s="131"/>
      <c r="CL89" s="131"/>
      <c r="CM89" s="131"/>
      <c r="CN89" s="112"/>
      <c r="CO89" s="131"/>
      <c r="CP89" s="131"/>
      <c r="CQ89" s="131"/>
      <c r="CR89" s="131"/>
      <c r="CS89" s="112"/>
      <c r="CT89" s="112"/>
      <c r="CU89" s="132"/>
      <c r="CV89" s="112"/>
      <c r="CW89" s="112"/>
      <c r="CX89" s="133"/>
      <c r="CY89" s="112"/>
      <c r="CZ89" s="112"/>
      <c r="DA89" s="131"/>
      <c r="DB89" s="117"/>
      <c r="DC89" s="112"/>
      <c r="DD89" s="134"/>
      <c r="DE89" s="112"/>
      <c r="DF89" s="112"/>
      <c r="DG89" s="112"/>
      <c r="DH89" s="112"/>
      <c r="DI89" s="135"/>
      <c r="DJ89" s="135"/>
      <c r="DK89" s="135"/>
      <c r="DL89" s="135"/>
      <c r="DM89" s="135"/>
      <c r="DN89" s="135"/>
      <c r="DO89" s="112"/>
      <c r="DP89" s="112"/>
      <c r="DQ89" s="112"/>
      <c r="DR89" s="112"/>
      <c r="DS89" s="136"/>
      <c r="DT89" s="115"/>
      <c r="DU89" s="132"/>
      <c r="DV89" s="124"/>
      <c r="DW89" s="137"/>
    </row>
    <row r="90" spans="1:127" ht="15">
      <c r="A90" s="106"/>
      <c r="B90" s="106"/>
      <c r="C90" s="153"/>
      <c r="D90" s="147"/>
      <c r="E90" s="108"/>
      <c r="F90" s="148"/>
      <c r="G90" s="148"/>
      <c r="H90" s="110"/>
      <c r="I90" s="148"/>
      <c r="J90" s="148"/>
      <c r="K90" s="148"/>
      <c r="L90" s="148"/>
      <c r="M90" s="111"/>
      <c r="N90" s="139"/>
      <c r="O90" s="140"/>
      <c r="P90" s="135"/>
      <c r="Q90" s="141"/>
      <c r="R90" s="139"/>
      <c r="S90" s="142"/>
      <c r="T90" s="140"/>
      <c r="U90" s="139"/>
      <c r="V90" s="139"/>
      <c r="W90" s="139"/>
      <c r="X90" s="139"/>
      <c r="Y90" s="118"/>
      <c r="Z90" s="139"/>
      <c r="AA90" s="139"/>
      <c r="AB90" s="139"/>
      <c r="AC90" s="139"/>
      <c r="AD90" s="139"/>
      <c r="AE90" s="139"/>
      <c r="AF90" s="139"/>
      <c r="AG90" s="139"/>
      <c r="AH90" s="139"/>
      <c r="AI90" s="139"/>
      <c r="AJ90" s="139"/>
      <c r="AK90" s="139"/>
      <c r="AL90" s="139"/>
      <c r="AM90" s="139"/>
      <c r="AN90" s="120"/>
      <c r="AO90" s="149"/>
      <c r="AP90" s="149"/>
      <c r="AQ90" s="149"/>
      <c r="AR90" s="139"/>
      <c r="AS90" s="139"/>
      <c r="AT90" s="123"/>
      <c r="AU90" s="139"/>
      <c r="AV90" s="145"/>
      <c r="AW90" s="150"/>
      <c r="AX90" s="139"/>
      <c r="AY90" s="139"/>
      <c r="AZ90" s="139"/>
      <c r="BA90" s="139"/>
      <c r="BB90" s="151"/>
      <c r="BC90" s="151"/>
      <c r="BD90" s="151"/>
      <c r="BE90" s="151"/>
      <c r="BF90" s="151"/>
      <c r="BG90" s="151"/>
      <c r="BH90" s="139"/>
      <c r="BI90" s="139"/>
      <c r="BJ90" s="139"/>
      <c r="BK90" s="139"/>
      <c r="BL90" s="139"/>
      <c r="BM90" s="146"/>
      <c r="BN90" s="141"/>
      <c r="BO90" s="124"/>
      <c r="BP90" s="137"/>
      <c r="BQ90" s="125"/>
      <c r="BR90" s="125"/>
      <c r="BS90" s="125"/>
      <c r="BT90" s="125"/>
      <c r="BU90" s="126"/>
      <c r="BV90" s="127"/>
      <c r="BW90" s="114"/>
      <c r="BX90" s="115"/>
      <c r="BY90" s="128"/>
      <c r="BZ90" s="129"/>
      <c r="CA90" s="117"/>
      <c r="CB90" s="130"/>
      <c r="CC90" s="130"/>
      <c r="CD90" s="130"/>
      <c r="CE90" s="117"/>
      <c r="CF90" s="130"/>
      <c r="CG90" s="131"/>
      <c r="CH90" s="112"/>
      <c r="CI90" s="112"/>
      <c r="CJ90" s="131"/>
      <c r="CK90" s="131"/>
      <c r="CL90" s="131"/>
      <c r="CM90" s="131"/>
      <c r="CN90" s="112"/>
      <c r="CO90" s="131"/>
      <c r="CP90" s="131"/>
      <c r="CQ90" s="131"/>
      <c r="CR90" s="131"/>
      <c r="CS90" s="112"/>
      <c r="CT90" s="112"/>
      <c r="CU90" s="132"/>
      <c r="CV90" s="112"/>
      <c r="CW90" s="112"/>
      <c r="CX90" s="133"/>
      <c r="CY90" s="112"/>
      <c r="CZ90" s="112"/>
      <c r="DA90" s="131"/>
      <c r="DB90" s="117"/>
      <c r="DC90" s="112"/>
      <c r="DD90" s="134"/>
      <c r="DE90" s="112"/>
      <c r="DF90" s="112"/>
      <c r="DG90" s="112"/>
      <c r="DH90" s="112"/>
      <c r="DI90" s="135"/>
      <c r="DJ90" s="135"/>
      <c r="DK90" s="135"/>
      <c r="DL90" s="135"/>
      <c r="DM90" s="135"/>
      <c r="DN90" s="135"/>
      <c r="DO90" s="112"/>
      <c r="DP90" s="112"/>
      <c r="DQ90" s="112"/>
      <c r="DR90" s="112"/>
      <c r="DS90" s="136"/>
      <c r="DT90" s="115"/>
      <c r="DU90" s="132"/>
      <c r="DV90" s="124"/>
      <c r="DW90" s="137"/>
    </row>
    <row r="91" spans="1:127" ht="15">
      <c r="A91" s="106"/>
      <c r="B91" s="106"/>
      <c r="C91" s="153"/>
      <c r="D91" s="147"/>
      <c r="E91" s="108"/>
      <c r="F91" s="148"/>
      <c r="G91" s="148"/>
      <c r="H91" s="110"/>
      <c r="I91" s="148"/>
      <c r="J91" s="148"/>
      <c r="K91" s="148"/>
      <c r="L91" s="148"/>
      <c r="M91" s="111"/>
      <c r="N91" s="139"/>
      <c r="O91" s="140"/>
      <c r="P91" s="135"/>
      <c r="Q91" s="141"/>
      <c r="R91" s="139"/>
      <c r="S91" s="142"/>
      <c r="T91" s="140"/>
      <c r="U91" s="139"/>
      <c r="V91" s="139"/>
      <c r="W91" s="139"/>
      <c r="X91" s="139"/>
      <c r="Y91" s="118"/>
      <c r="Z91" s="139"/>
      <c r="AA91" s="139"/>
      <c r="AB91" s="139"/>
      <c r="AC91" s="139"/>
      <c r="AD91" s="139"/>
      <c r="AE91" s="139"/>
      <c r="AF91" s="139"/>
      <c r="AG91" s="139"/>
      <c r="AH91" s="139"/>
      <c r="AI91" s="139"/>
      <c r="AJ91" s="139"/>
      <c r="AK91" s="139"/>
      <c r="AL91" s="139"/>
      <c r="AM91" s="139"/>
      <c r="AN91" s="120"/>
      <c r="AO91" s="149"/>
      <c r="AP91" s="149"/>
      <c r="AQ91" s="149"/>
      <c r="AR91" s="139"/>
      <c r="AS91" s="139"/>
      <c r="AT91" s="123"/>
      <c r="AU91" s="139"/>
      <c r="AV91" s="145"/>
      <c r="AW91" s="150"/>
      <c r="AX91" s="139"/>
      <c r="AY91" s="139"/>
      <c r="AZ91" s="139"/>
      <c r="BA91" s="139"/>
      <c r="BB91" s="151"/>
      <c r="BC91" s="151"/>
      <c r="BD91" s="151"/>
      <c r="BE91" s="151"/>
      <c r="BF91" s="151"/>
      <c r="BG91" s="151"/>
      <c r="BH91" s="139"/>
      <c r="BI91" s="139"/>
      <c r="BJ91" s="139"/>
      <c r="BK91" s="139"/>
      <c r="BL91" s="139"/>
      <c r="BM91" s="146"/>
      <c r="BN91" s="141"/>
      <c r="BO91" s="124"/>
      <c r="BP91" s="137"/>
      <c r="BQ91" s="125"/>
      <c r="BR91" s="125"/>
      <c r="BS91" s="125"/>
      <c r="BT91" s="125"/>
      <c r="BU91" s="126"/>
      <c r="BV91" s="127"/>
      <c r="BW91" s="114"/>
      <c r="BX91" s="115"/>
      <c r="BY91" s="128"/>
      <c r="BZ91" s="129"/>
      <c r="CA91" s="117"/>
      <c r="CB91" s="130"/>
      <c r="CC91" s="130"/>
      <c r="CD91" s="130"/>
      <c r="CE91" s="117"/>
      <c r="CF91" s="130"/>
      <c r="CG91" s="131"/>
      <c r="CH91" s="112"/>
      <c r="CI91" s="112"/>
      <c r="CJ91" s="131"/>
      <c r="CK91" s="131"/>
      <c r="CL91" s="131"/>
      <c r="CM91" s="131"/>
      <c r="CN91" s="112"/>
      <c r="CO91" s="131"/>
      <c r="CP91" s="131"/>
      <c r="CQ91" s="131"/>
      <c r="CR91" s="131"/>
      <c r="CS91" s="112"/>
      <c r="CT91" s="112"/>
      <c r="CU91" s="132"/>
      <c r="CV91" s="112"/>
      <c r="CW91" s="112"/>
      <c r="CX91" s="133"/>
      <c r="CY91" s="112"/>
      <c r="CZ91" s="112"/>
      <c r="DA91" s="131"/>
      <c r="DB91" s="117"/>
      <c r="DC91" s="112"/>
      <c r="DD91" s="134"/>
      <c r="DE91" s="112"/>
      <c r="DF91" s="112"/>
      <c r="DG91" s="112"/>
      <c r="DH91" s="112"/>
      <c r="DI91" s="135"/>
      <c r="DJ91" s="135"/>
      <c r="DK91" s="135"/>
      <c r="DL91" s="135"/>
      <c r="DM91" s="135"/>
      <c r="DN91" s="135"/>
      <c r="DO91" s="112"/>
      <c r="DP91" s="112"/>
      <c r="DQ91" s="112"/>
      <c r="DR91" s="112"/>
      <c r="DS91" s="136"/>
      <c r="DT91" s="115"/>
      <c r="DU91" s="132"/>
      <c r="DV91" s="124"/>
      <c r="DW91" s="137"/>
    </row>
    <row r="92" spans="1:127" ht="15">
      <c r="A92" s="106"/>
      <c r="B92" s="106"/>
      <c r="C92" s="153"/>
      <c r="D92" s="147"/>
      <c r="E92" s="108"/>
      <c r="F92" s="148"/>
      <c r="G92" s="148"/>
      <c r="H92" s="110"/>
      <c r="I92" s="148"/>
      <c r="J92" s="148"/>
      <c r="K92" s="148"/>
      <c r="L92" s="148"/>
      <c r="M92" s="111"/>
      <c r="N92" s="139"/>
      <c r="O92" s="140"/>
      <c r="P92" s="135"/>
      <c r="Q92" s="141"/>
      <c r="R92" s="139"/>
      <c r="S92" s="142"/>
      <c r="T92" s="140"/>
      <c r="U92" s="139"/>
      <c r="V92" s="139"/>
      <c r="W92" s="139"/>
      <c r="X92" s="139"/>
      <c r="Y92" s="118"/>
      <c r="Z92" s="139"/>
      <c r="AA92" s="139"/>
      <c r="AB92" s="139"/>
      <c r="AC92" s="139"/>
      <c r="AD92" s="139"/>
      <c r="AE92" s="139"/>
      <c r="AF92" s="139"/>
      <c r="AG92" s="139"/>
      <c r="AH92" s="139"/>
      <c r="AI92" s="139"/>
      <c r="AJ92" s="139"/>
      <c r="AK92" s="139"/>
      <c r="AL92" s="139"/>
      <c r="AM92" s="139"/>
      <c r="AN92" s="120"/>
      <c r="AO92" s="149"/>
      <c r="AP92" s="149"/>
      <c r="AQ92" s="149"/>
      <c r="AR92" s="139"/>
      <c r="AS92" s="139"/>
      <c r="AT92" s="123"/>
      <c r="AU92" s="139"/>
      <c r="AV92" s="145"/>
      <c r="AW92" s="150"/>
      <c r="AX92" s="139"/>
      <c r="AY92" s="139"/>
      <c r="AZ92" s="139"/>
      <c r="BA92" s="139"/>
      <c r="BB92" s="151"/>
      <c r="BC92" s="151"/>
      <c r="BD92" s="151"/>
      <c r="BE92" s="151"/>
      <c r="BF92" s="151"/>
      <c r="BG92" s="151"/>
      <c r="BH92" s="139"/>
      <c r="BI92" s="139"/>
      <c r="BJ92" s="139"/>
      <c r="BK92" s="139"/>
      <c r="BL92" s="139"/>
      <c r="BM92" s="146"/>
      <c r="BN92" s="141"/>
      <c r="BO92" s="124"/>
      <c r="BP92" s="137"/>
      <c r="BQ92" s="125"/>
      <c r="BR92" s="125"/>
      <c r="BS92" s="125"/>
      <c r="BT92" s="125"/>
      <c r="BU92" s="126"/>
      <c r="BV92" s="127"/>
      <c r="BW92" s="114"/>
      <c r="BX92" s="115"/>
      <c r="BY92" s="128"/>
      <c r="BZ92" s="129"/>
      <c r="CA92" s="117"/>
      <c r="CB92" s="130"/>
      <c r="CC92" s="130"/>
      <c r="CD92" s="130"/>
      <c r="CE92" s="117"/>
      <c r="CF92" s="130"/>
      <c r="CG92" s="131"/>
      <c r="CH92" s="112"/>
      <c r="CI92" s="112"/>
      <c r="CJ92" s="131"/>
      <c r="CK92" s="131"/>
      <c r="CL92" s="131"/>
      <c r="CM92" s="131"/>
      <c r="CN92" s="112"/>
      <c r="CO92" s="131"/>
      <c r="CP92" s="131"/>
      <c r="CQ92" s="131"/>
      <c r="CR92" s="131"/>
      <c r="CS92" s="112"/>
      <c r="CT92" s="112"/>
      <c r="CU92" s="132"/>
      <c r="CV92" s="112"/>
      <c r="CW92" s="112"/>
      <c r="CX92" s="133"/>
      <c r="CY92" s="112"/>
      <c r="CZ92" s="112"/>
      <c r="DA92" s="131"/>
      <c r="DB92" s="117"/>
      <c r="DC92" s="112"/>
      <c r="DD92" s="134"/>
      <c r="DE92" s="112"/>
      <c r="DF92" s="112"/>
      <c r="DG92" s="112"/>
      <c r="DH92" s="112"/>
      <c r="DI92" s="135"/>
      <c r="DJ92" s="135"/>
      <c r="DK92" s="135"/>
      <c r="DL92" s="135"/>
      <c r="DM92" s="135"/>
      <c r="DN92" s="135"/>
      <c r="DO92" s="112"/>
      <c r="DP92" s="112"/>
      <c r="DQ92" s="112"/>
      <c r="DR92" s="112"/>
      <c r="DS92" s="136"/>
      <c r="DT92" s="115"/>
      <c r="DU92" s="132"/>
      <c r="DV92" s="124"/>
      <c r="DW92" s="137"/>
    </row>
    <row r="93" spans="1:127" ht="15">
      <c r="A93" s="106"/>
      <c r="B93" s="106"/>
      <c r="C93" s="153"/>
      <c r="D93" s="147"/>
      <c r="E93" s="108"/>
      <c r="F93" s="148"/>
      <c r="G93" s="148"/>
      <c r="H93" s="110"/>
      <c r="I93" s="148"/>
      <c r="J93" s="148"/>
      <c r="K93" s="148"/>
      <c r="L93" s="148"/>
      <c r="M93" s="111"/>
      <c r="N93" s="139"/>
      <c r="O93" s="140"/>
      <c r="P93" s="135"/>
      <c r="Q93" s="141"/>
      <c r="R93" s="139"/>
      <c r="S93" s="142"/>
      <c r="T93" s="140"/>
      <c r="U93" s="139"/>
      <c r="V93" s="139"/>
      <c r="W93" s="139"/>
      <c r="X93" s="139"/>
      <c r="Y93" s="118"/>
      <c r="Z93" s="139"/>
      <c r="AA93" s="139"/>
      <c r="AB93" s="139"/>
      <c r="AC93" s="139"/>
      <c r="AD93" s="139"/>
      <c r="AE93" s="139"/>
      <c r="AF93" s="139"/>
      <c r="AG93" s="139"/>
      <c r="AH93" s="139"/>
      <c r="AI93" s="139"/>
      <c r="AJ93" s="139"/>
      <c r="AK93" s="139"/>
      <c r="AL93" s="139"/>
      <c r="AM93" s="139"/>
      <c r="AN93" s="120"/>
      <c r="AO93" s="149"/>
      <c r="AP93" s="149"/>
      <c r="AQ93" s="149"/>
      <c r="AR93" s="139"/>
      <c r="AS93" s="139"/>
      <c r="AT93" s="123"/>
      <c r="AU93" s="139"/>
      <c r="AV93" s="145"/>
      <c r="AW93" s="150"/>
      <c r="AX93" s="139"/>
      <c r="AY93" s="139"/>
      <c r="AZ93" s="139"/>
      <c r="BA93" s="139"/>
      <c r="BB93" s="151"/>
      <c r="BC93" s="151"/>
      <c r="BD93" s="151"/>
      <c r="BE93" s="151"/>
      <c r="BF93" s="151"/>
      <c r="BG93" s="151"/>
      <c r="BH93" s="139"/>
      <c r="BI93" s="139"/>
      <c r="BJ93" s="139"/>
      <c r="BK93" s="139"/>
      <c r="BL93" s="139"/>
      <c r="BM93" s="146"/>
      <c r="BN93" s="141"/>
      <c r="BO93" s="124"/>
      <c r="BP93" s="137"/>
      <c r="BQ93" s="125"/>
      <c r="BR93" s="125"/>
      <c r="BS93" s="125"/>
      <c r="BT93" s="125"/>
      <c r="BU93" s="126"/>
      <c r="BV93" s="127"/>
      <c r="BW93" s="114"/>
      <c r="BX93" s="115"/>
      <c r="BY93" s="128"/>
      <c r="BZ93" s="129"/>
      <c r="CA93" s="117"/>
      <c r="CB93" s="130"/>
      <c r="CC93" s="130"/>
      <c r="CD93" s="130"/>
      <c r="CE93" s="117"/>
      <c r="CF93" s="130"/>
      <c r="CG93" s="131"/>
      <c r="CH93" s="112"/>
      <c r="CI93" s="112"/>
      <c r="CJ93" s="131"/>
      <c r="CK93" s="131"/>
      <c r="CL93" s="131"/>
      <c r="CM93" s="131"/>
      <c r="CN93" s="112"/>
      <c r="CO93" s="131"/>
      <c r="CP93" s="131"/>
      <c r="CQ93" s="131"/>
      <c r="CR93" s="131"/>
      <c r="CS93" s="112"/>
      <c r="CT93" s="112"/>
      <c r="CU93" s="132"/>
      <c r="CV93" s="112"/>
      <c r="CW93" s="112"/>
      <c r="CX93" s="133"/>
      <c r="CY93" s="112"/>
      <c r="CZ93" s="112"/>
      <c r="DA93" s="131"/>
      <c r="DB93" s="117"/>
      <c r="DC93" s="112"/>
      <c r="DD93" s="134"/>
      <c r="DE93" s="112"/>
      <c r="DF93" s="112"/>
      <c r="DG93" s="112"/>
      <c r="DH93" s="112"/>
      <c r="DI93" s="135"/>
      <c r="DJ93" s="135"/>
      <c r="DK93" s="135"/>
      <c r="DL93" s="135"/>
      <c r="DM93" s="135"/>
      <c r="DN93" s="135"/>
      <c r="DO93" s="112"/>
      <c r="DP93" s="112"/>
      <c r="DQ93" s="112"/>
      <c r="DR93" s="112"/>
      <c r="DS93" s="136"/>
      <c r="DT93" s="115"/>
      <c r="DU93" s="132"/>
      <c r="DV93" s="124"/>
      <c r="DW93" s="137"/>
    </row>
    <row r="94" spans="1:127" ht="15">
      <c r="A94" s="106"/>
      <c r="B94" s="106"/>
      <c r="C94" s="153"/>
      <c r="D94" s="147"/>
      <c r="E94" s="108"/>
      <c r="F94" s="148"/>
      <c r="G94" s="148"/>
      <c r="H94" s="110"/>
      <c r="I94" s="148"/>
      <c r="J94" s="148"/>
      <c r="K94" s="148"/>
      <c r="L94" s="148"/>
      <c r="M94" s="111"/>
      <c r="N94" s="139"/>
      <c r="O94" s="140"/>
      <c r="P94" s="135"/>
      <c r="Q94" s="141"/>
      <c r="R94" s="139"/>
      <c r="S94" s="142"/>
      <c r="T94" s="140"/>
      <c r="U94" s="139"/>
      <c r="V94" s="139"/>
      <c r="W94" s="139"/>
      <c r="X94" s="139"/>
      <c r="Y94" s="118"/>
      <c r="Z94" s="139"/>
      <c r="AA94" s="139"/>
      <c r="AB94" s="139"/>
      <c r="AC94" s="139"/>
      <c r="AD94" s="139"/>
      <c r="AE94" s="139"/>
      <c r="AF94" s="139"/>
      <c r="AG94" s="139"/>
      <c r="AH94" s="139"/>
      <c r="AI94" s="139"/>
      <c r="AJ94" s="139"/>
      <c r="AK94" s="139"/>
      <c r="AL94" s="139"/>
      <c r="AM94" s="139"/>
      <c r="AN94" s="120"/>
      <c r="AO94" s="149"/>
      <c r="AP94" s="149"/>
      <c r="AQ94" s="149"/>
      <c r="AR94" s="139"/>
      <c r="AS94" s="139"/>
      <c r="AT94" s="123"/>
      <c r="AU94" s="139"/>
      <c r="AV94" s="145"/>
      <c r="AW94" s="150"/>
      <c r="AX94" s="139"/>
      <c r="AY94" s="139"/>
      <c r="AZ94" s="139"/>
      <c r="BA94" s="139"/>
      <c r="BB94" s="151"/>
      <c r="BC94" s="151"/>
      <c r="BD94" s="151"/>
      <c r="BE94" s="151"/>
      <c r="BF94" s="151"/>
      <c r="BG94" s="151"/>
      <c r="BH94" s="139"/>
      <c r="BI94" s="139"/>
      <c r="BJ94" s="139"/>
      <c r="BK94" s="139"/>
      <c r="BL94" s="139"/>
      <c r="BM94" s="146"/>
      <c r="BN94" s="141"/>
      <c r="BO94" s="124"/>
      <c r="BP94" s="137"/>
      <c r="BQ94" s="125"/>
      <c r="BR94" s="125"/>
      <c r="BS94" s="125"/>
      <c r="BT94" s="125"/>
      <c r="BU94" s="126"/>
      <c r="BV94" s="127"/>
      <c r="BW94" s="114"/>
      <c r="BX94" s="115"/>
      <c r="BY94" s="128"/>
      <c r="BZ94" s="129"/>
      <c r="CA94" s="117"/>
      <c r="CB94" s="130"/>
      <c r="CC94" s="130"/>
      <c r="CD94" s="130"/>
      <c r="CE94" s="117"/>
      <c r="CF94" s="130"/>
      <c r="CG94" s="131"/>
      <c r="CH94" s="112"/>
      <c r="CI94" s="112"/>
      <c r="CJ94" s="131"/>
      <c r="CK94" s="131"/>
      <c r="CL94" s="131"/>
      <c r="CM94" s="131"/>
      <c r="CN94" s="112"/>
      <c r="CO94" s="131"/>
      <c r="CP94" s="131"/>
      <c r="CQ94" s="131"/>
      <c r="CR94" s="131"/>
      <c r="CS94" s="112"/>
      <c r="CT94" s="112"/>
      <c r="CU94" s="132"/>
      <c r="CV94" s="112"/>
      <c r="CW94" s="112"/>
      <c r="CX94" s="133"/>
      <c r="CY94" s="112"/>
      <c r="CZ94" s="112"/>
      <c r="DA94" s="131"/>
      <c r="DB94" s="117"/>
      <c r="DC94" s="112"/>
      <c r="DD94" s="134"/>
      <c r="DE94" s="112"/>
      <c r="DF94" s="112"/>
      <c r="DG94" s="112"/>
      <c r="DH94" s="112"/>
      <c r="DI94" s="135"/>
      <c r="DJ94" s="135"/>
      <c r="DK94" s="135"/>
      <c r="DL94" s="135"/>
      <c r="DM94" s="135"/>
      <c r="DN94" s="135"/>
      <c r="DO94" s="112"/>
      <c r="DP94" s="112"/>
      <c r="DQ94" s="112"/>
      <c r="DR94" s="112"/>
      <c r="DS94" s="136"/>
      <c r="DT94" s="115"/>
      <c r="DU94" s="132"/>
      <c r="DV94" s="124"/>
      <c r="DW94" s="137"/>
    </row>
    <row r="95" spans="1:127" ht="15">
      <c r="A95" s="106"/>
      <c r="B95" s="106"/>
      <c r="C95" s="153"/>
      <c r="D95" s="147"/>
      <c r="E95" s="108"/>
      <c r="F95" s="148"/>
      <c r="G95" s="148"/>
      <c r="H95" s="110"/>
      <c r="I95" s="148"/>
      <c r="J95" s="148"/>
      <c r="K95" s="148"/>
      <c r="L95" s="148"/>
      <c r="M95" s="111"/>
      <c r="N95" s="139"/>
      <c r="O95" s="140"/>
      <c r="P95" s="135"/>
      <c r="Q95" s="141"/>
      <c r="R95" s="139"/>
      <c r="S95" s="142"/>
      <c r="T95" s="140"/>
      <c r="U95" s="139"/>
      <c r="V95" s="139"/>
      <c r="W95" s="139"/>
      <c r="X95" s="139"/>
      <c r="Y95" s="118"/>
      <c r="Z95" s="139"/>
      <c r="AA95" s="139"/>
      <c r="AB95" s="139"/>
      <c r="AC95" s="139"/>
      <c r="AD95" s="139"/>
      <c r="AE95" s="139"/>
      <c r="AF95" s="139"/>
      <c r="AG95" s="139"/>
      <c r="AH95" s="139"/>
      <c r="AI95" s="139"/>
      <c r="AJ95" s="139"/>
      <c r="AK95" s="139"/>
      <c r="AL95" s="139"/>
      <c r="AM95" s="139"/>
      <c r="AN95" s="120"/>
      <c r="AO95" s="149"/>
      <c r="AP95" s="149"/>
      <c r="AQ95" s="149"/>
      <c r="AR95" s="139"/>
      <c r="AS95" s="139"/>
      <c r="AT95" s="123"/>
      <c r="AU95" s="139"/>
      <c r="AV95" s="145"/>
      <c r="AW95" s="150"/>
      <c r="AX95" s="139"/>
      <c r="AY95" s="139"/>
      <c r="AZ95" s="139"/>
      <c r="BA95" s="139"/>
      <c r="BB95" s="151"/>
      <c r="BC95" s="151"/>
      <c r="BD95" s="151"/>
      <c r="BE95" s="151"/>
      <c r="BF95" s="151"/>
      <c r="BG95" s="151"/>
      <c r="BH95" s="139"/>
      <c r="BI95" s="139"/>
      <c r="BJ95" s="139"/>
      <c r="BK95" s="139"/>
      <c r="BL95" s="139"/>
      <c r="BM95" s="146"/>
      <c r="BN95" s="141"/>
      <c r="BO95" s="124"/>
      <c r="BP95" s="137"/>
      <c r="BQ95" s="125"/>
      <c r="BR95" s="125"/>
      <c r="BS95" s="125"/>
      <c r="BT95" s="125"/>
      <c r="BU95" s="126"/>
      <c r="BV95" s="127"/>
      <c r="BW95" s="114"/>
      <c r="BX95" s="115"/>
      <c r="BY95" s="128"/>
      <c r="BZ95" s="129"/>
      <c r="CA95" s="117"/>
      <c r="CB95" s="130"/>
      <c r="CC95" s="130"/>
      <c r="CD95" s="130"/>
      <c r="CE95" s="117"/>
      <c r="CF95" s="130"/>
      <c r="CG95" s="131"/>
      <c r="CH95" s="112"/>
      <c r="CI95" s="112"/>
      <c r="CJ95" s="131"/>
      <c r="CK95" s="131"/>
      <c r="CL95" s="131"/>
      <c r="CM95" s="131"/>
      <c r="CN95" s="112"/>
      <c r="CO95" s="131"/>
      <c r="CP95" s="131"/>
      <c r="CQ95" s="131"/>
      <c r="CR95" s="131"/>
      <c r="CS95" s="112"/>
      <c r="CT95" s="112"/>
      <c r="CU95" s="132"/>
      <c r="CV95" s="112"/>
      <c r="CW95" s="112"/>
      <c r="CX95" s="133"/>
      <c r="CY95" s="112"/>
      <c r="CZ95" s="112"/>
      <c r="DA95" s="131"/>
      <c r="DB95" s="117"/>
      <c r="DC95" s="112"/>
      <c r="DD95" s="134"/>
      <c r="DE95" s="112"/>
      <c r="DF95" s="112"/>
      <c r="DG95" s="112"/>
      <c r="DH95" s="112"/>
      <c r="DI95" s="135"/>
      <c r="DJ95" s="135"/>
      <c r="DK95" s="135"/>
      <c r="DL95" s="135"/>
      <c r="DM95" s="135"/>
      <c r="DN95" s="135"/>
      <c r="DO95" s="112"/>
      <c r="DP95" s="112"/>
      <c r="DQ95" s="112"/>
      <c r="DR95" s="112"/>
      <c r="DS95" s="136"/>
      <c r="DT95" s="115"/>
      <c r="DU95" s="132"/>
      <c r="DV95" s="124"/>
      <c r="DW95" s="137"/>
    </row>
    <row r="96" spans="1:127" ht="15">
      <c r="A96" s="106"/>
      <c r="B96" s="106"/>
      <c r="C96" s="153"/>
      <c r="D96" s="147"/>
      <c r="E96" s="108"/>
      <c r="F96" s="148"/>
      <c r="G96" s="148"/>
      <c r="H96" s="110"/>
      <c r="I96" s="148"/>
      <c r="J96" s="148"/>
      <c r="K96" s="148"/>
      <c r="L96" s="148"/>
      <c r="M96" s="111"/>
      <c r="N96" s="139"/>
      <c r="O96" s="140"/>
      <c r="P96" s="135"/>
      <c r="Q96" s="141"/>
      <c r="R96" s="139"/>
      <c r="S96" s="142"/>
      <c r="T96" s="140"/>
      <c r="U96" s="139"/>
      <c r="V96" s="139"/>
      <c r="W96" s="139"/>
      <c r="X96" s="139"/>
      <c r="Y96" s="118"/>
      <c r="Z96" s="139"/>
      <c r="AA96" s="139"/>
      <c r="AB96" s="139"/>
      <c r="AC96" s="139"/>
      <c r="AD96" s="139"/>
      <c r="AE96" s="139"/>
      <c r="AF96" s="139"/>
      <c r="AG96" s="139"/>
      <c r="AH96" s="139"/>
      <c r="AI96" s="139"/>
      <c r="AJ96" s="139"/>
      <c r="AK96" s="139"/>
      <c r="AL96" s="139"/>
      <c r="AM96" s="139"/>
      <c r="AN96" s="120"/>
      <c r="AO96" s="149"/>
      <c r="AP96" s="149"/>
      <c r="AQ96" s="149"/>
      <c r="AR96" s="139"/>
      <c r="AS96" s="139"/>
      <c r="AT96" s="123"/>
      <c r="AU96" s="139"/>
      <c r="AV96" s="145"/>
      <c r="AW96" s="150"/>
      <c r="AX96" s="139"/>
      <c r="AY96" s="139"/>
      <c r="AZ96" s="139"/>
      <c r="BA96" s="139"/>
      <c r="BB96" s="151"/>
      <c r="BC96" s="151"/>
      <c r="BD96" s="151"/>
      <c r="BE96" s="151"/>
      <c r="BF96" s="151"/>
      <c r="BG96" s="151"/>
      <c r="BH96" s="139"/>
      <c r="BI96" s="139"/>
      <c r="BJ96" s="139"/>
      <c r="BK96" s="139"/>
      <c r="BL96" s="139"/>
      <c r="BM96" s="146"/>
      <c r="BN96" s="141"/>
      <c r="BO96" s="124"/>
      <c r="BP96" s="137"/>
      <c r="BQ96" s="125"/>
      <c r="BR96" s="125"/>
      <c r="BS96" s="125"/>
      <c r="BT96" s="125"/>
      <c r="BU96" s="126"/>
      <c r="BV96" s="127"/>
      <c r="BW96" s="114"/>
      <c r="BX96" s="115"/>
      <c r="BY96" s="128"/>
      <c r="BZ96" s="129"/>
      <c r="CA96" s="117"/>
      <c r="CB96" s="130"/>
      <c r="CC96" s="130"/>
      <c r="CD96" s="130"/>
      <c r="CE96" s="117"/>
      <c r="CF96" s="130"/>
      <c r="CG96" s="131"/>
      <c r="CH96" s="112"/>
      <c r="CI96" s="112"/>
      <c r="CJ96" s="131"/>
      <c r="CK96" s="131"/>
      <c r="CL96" s="131"/>
      <c r="CM96" s="131"/>
      <c r="CN96" s="112"/>
      <c r="CO96" s="131"/>
      <c r="CP96" s="131"/>
      <c r="CQ96" s="131"/>
      <c r="CR96" s="131"/>
      <c r="CS96" s="112"/>
      <c r="CT96" s="112"/>
      <c r="CU96" s="132"/>
      <c r="CV96" s="112"/>
      <c r="CW96" s="112"/>
      <c r="CX96" s="133"/>
      <c r="CY96" s="112"/>
      <c r="CZ96" s="112"/>
      <c r="DA96" s="131"/>
      <c r="DB96" s="117"/>
      <c r="DC96" s="112"/>
      <c r="DD96" s="134"/>
      <c r="DE96" s="112"/>
      <c r="DF96" s="112"/>
      <c r="DG96" s="112"/>
      <c r="DH96" s="112"/>
      <c r="DI96" s="135"/>
      <c r="DJ96" s="135"/>
      <c r="DK96" s="135"/>
      <c r="DL96" s="135"/>
      <c r="DM96" s="135"/>
      <c r="DN96" s="135"/>
      <c r="DO96" s="112"/>
      <c r="DP96" s="112"/>
      <c r="DQ96" s="112"/>
      <c r="DR96" s="112"/>
      <c r="DS96" s="136"/>
      <c r="DT96" s="115"/>
      <c r="DU96" s="132"/>
      <c r="DV96" s="124"/>
      <c r="DW96" s="137"/>
    </row>
    <row r="97" spans="1:127" ht="15">
      <c r="A97" s="106"/>
      <c r="B97" s="106"/>
      <c r="C97" s="153"/>
      <c r="D97" s="147"/>
      <c r="E97" s="108"/>
      <c r="F97" s="148"/>
      <c r="G97" s="148"/>
      <c r="H97" s="110"/>
      <c r="I97" s="148"/>
      <c r="J97" s="148"/>
      <c r="K97" s="148"/>
      <c r="L97" s="148"/>
      <c r="M97" s="111"/>
      <c r="N97" s="139"/>
      <c r="O97" s="140"/>
      <c r="P97" s="135"/>
      <c r="Q97" s="141"/>
      <c r="R97" s="139"/>
      <c r="S97" s="142"/>
      <c r="T97" s="140"/>
      <c r="U97" s="139"/>
      <c r="V97" s="139"/>
      <c r="W97" s="139"/>
      <c r="X97" s="139"/>
      <c r="Y97" s="118"/>
      <c r="Z97" s="139"/>
      <c r="AA97" s="139"/>
      <c r="AB97" s="139"/>
      <c r="AC97" s="139"/>
      <c r="AD97" s="139"/>
      <c r="AE97" s="139"/>
      <c r="AF97" s="139"/>
      <c r="AG97" s="139"/>
      <c r="AH97" s="139"/>
      <c r="AI97" s="139"/>
      <c r="AJ97" s="139"/>
      <c r="AK97" s="139"/>
      <c r="AL97" s="139"/>
      <c r="AM97" s="139"/>
      <c r="AN97" s="120"/>
      <c r="AO97" s="149"/>
      <c r="AP97" s="149"/>
      <c r="AQ97" s="149"/>
      <c r="AR97" s="139"/>
      <c r="AS97" s="139"/>
      <c r="AT97" s="123"/>
      <c r="AU97" s="139"/>
      <c r="AV97" s="145"/>
      <c r="AW97" s="150"/>
      <c r="AX97" s="139"/>
      <c r="AY97" s="139"/>
      <c r="AZ97" s="139"/>
      <c r="BA97" s="139"/>
      <c r="BB97" s="151"/>
      <c r="BC97" s="151"/>
      <c r="BD97" s="151"/>
      <c r="BE97" s="151"/>
      <c r="BF97" s="151"/>
      <c r="BG97" s="151"/>
      <c r="BH97" s="139"/>
      <c r="BI97" s="139"/>
      <c r="BJ97" s="139"/>
      <c r="BK97" s="139"/>
      <c r="BL97" s="139"/>
      <c r="BM97" s="146"/>
      <c r="BN97" s="141"/>
      <c r="BO97" s="124"/>
      <c r="BP97" s="137"/>
      <c r="BQ97" s="125"/>
      <c r="BR97" s="125"/>
      <c r="BS97" s="125"/>
      <c r="BT97" s="125"/>
      <c r="BU97" s="126"/>
      <c r="BV97" s="127"/>
      <c r="BW97" s="114"/>
      <c r="BX97" s="115"/>
      <c r="BY97" s="128"/>
      <c r="BZ97" s="129"/>
      <c r="CA97" s="117"/>
      <c r="CB97" s="130"/>
      <c r="CC97" s="130"/>
      <c r="CD97" s="130"/>
      <c r="CE97" s="117"/>
      <c r="CF97" s="130"/>
      <c r="CG97" s="131"/>
      <c r="CH97" s="112"/>
      <c r="CI97" s="112"/>
      <c r="CJ97" s="131"/>
      <c r="CK97" s="131"/>
      <c r="CL97" s="131"/>
      <c r="CM97" s="131"/>
      <c r="CN97" s="112"/>
      <c r="CO97" s="131"/>
      <c r="CP97" s="131"/>
      <c r="CQ97" s="131"/>
      <c r="CR97" s="131"/>
      <c r="CS97" s="112"/>
      <c r="CT97" s="112"/>
      <c r="CU97" s="132"/>
      <c r="CV97" s="112"/>
      <c r="CW97" s="112"/>
      <c r="CX97" s="133"/>
      <c r="CY97" s="112"/>
      <c r="CZ97" s="112"/>
      <c r="DA97" s="131"/>
      <c r="DB97" s="117"/>
      <c r="DC97" s="112"/>
      <c r="DD97" s="134"/>
      <c r="DE97" s="112"/>
      <c r="DF97" s="112"/>
      <c r="DG97" s="112"/>
      <c r="DH97" s="112"/>
      <c r="DI97" s="135"/>
      <c r="DJ97" s="135"/>
      <c r="DK97" s="135"/>
      <c r="DL97" s="135"/>
      <c r="DM97" s="135"/>
      <c r="DN97" s="135"/>
      <c r="DO97" s="112"/>
      <c r="DP97" s="112"/>
      <c r="DQ97" s="112"/>
      <c r="DR97" s="112"/>
      <c r="DS97" s="136"/>
      <c r="DT97" s="115"/>
      <c r="DU97" s="132"/>
      <c r="DV97" s="124"/>
      <c r="DW97" s="137"/>
    </row>
    <row r="98" spans="1:127" ht="15">
      <c r="A98" s="106"/>
      <c r="B98" s="106"/>
      <c r="C98" s="153"/>
      <c r="D98" s="147"/>
      <c r="E98" s="108"/>
      <c r="F98" s="148"/>
      <c r="G98" s="148"/>
      <c r="H98" s="110"/>
      <c r="I98" s="148"/>
      <c r="J98" s="148"/>
      <c r="K98" s="148"/>
      <c r="L98" s="148"/>
      <c r="M98" s="111"/>
      <c r="N98" s="139"/>
      <c r="O98" s="140"/>
      <c r="P98" s="135"/>
      <c r="Q98" s="141"/>
      <c r="R98" s="139"/>
      <c r="S98" s="142"/>
      <c r="T98" s="140"/>
      <c r="U98" s="139"/>
      <c r="V98" s="139"/>
      <c r="W98" s="139"/>
      <c r="X98" s="139"/>
      <c r="Y98" s="118"/>
      <c r="Z98" s="139"/>
      <c r="AA98" s="139"/>
      <c r="AB98" s="139"/>
      <c r="AC98" s="139"/>
      <c r="AD98" s="139"/>
      <c r="AE98" s="139"/>
      <c r="AF98" s="139"/>
      <c r="AG98" s="139"/>
      <c r="AH98" s="139"/>
      <c r="AI98" s="139"/>
      <c r="AJ98" s="139"/>
      <c r="AK98" s="139"/>
      <c r="AL98" s="139"/>
      <c r="AM98" s="139"/>
      <c r="AN98" s="120"/>
      <c r="AO98" s="149"/>
      <c r="AP98" s="149"/>
      <c r="AQ98" s="149"/>
      <c r="AR98" s="139"/>
      <c r="AS98" s="139"/>
      <c r="AT98" s="123"/>
      <c r="AU98" s="139"/>
      <c r="AV98" s="145"/>
      <c r="AW98" s="150"/>
      <c r="AX98" s="139"/>
      <c r="AY98" s="139"/>
      <c r="AZ98" s="139"/>
      <c r="BA98" s="139"/>
      <c r="BB98" s="151"/>
      <c r="BC98" s="151"/>
      <c r="BD98" s="151"/>
      <c r="BE98" s="151"/>
      <c r="BF98" s="151"/>
      <c r="BG98" s="151"/>
      <c r="BH98" s="139"/>
      <c r="BI98" s="139"/>
      <c r="BJ98" s="139"/>
      <c r="BK98" s="139"/>
      <c r="BL98" s="139"/>
      <c r="BM98" s="146"/>
      <c r="BN98" s="141"/>
      <c r="BO98" s="124"/>
      <c r="BP98" s="137"/>
      <c r="BQ98" s="125"/>
      <c r="BR98" s="125"/>
      <c r="BS98" s="125"/>
      <c r="BT98" s="125"/>
      <c r="BU98" s="126"/>
      <c r="BV98" s="127"/>
      <c r="BW98" s="114"/>
      <c r="BX98" s="115"/>
      <c r="BY98" s="128"/>
      <c r="BZ98" s="129"/>
      <c r="CA98" s="117"/>
      <c r="CB98" s="130"/>
      <c r="CC98" s="130"/>
      <c r="CD98" s="130"/>
      <c r="CE98" s="117"/>
      <c r="CF98" s="130"/>
      <c r="CG98" s="131"/>
      <c r="CH98" s="112"/>
      <c r="CI98" s="112"/>
      <c r="CJ98" s="131"/>
      <c r="CK98" s="131"/>
      <c r="CL98" s="131"/>
      <c r="CM98" s="131"/>
      <c r="CN98" s="112"/>
      <c r="CO98" s="131"/>
      <c r="CP98" s="131"/>
      <c r="CQ98" s="131"/>
      <c r="CR98" s="131"/>
      <c r="CS98" s="112"/>
      <c r="CT98" s="112"/>
      <c r="CU98" s="132"/>
      <c r="CV98" s="112"/>
      <c r="CW98" s="112"/>
      <c r="CX98" s="133"/>
      <c r="CY98" s="112"/>
      <c r="CZ98" s="112"/>
      <c r="DA98" s="131"/>
      <c r="DB98" s="117"/>
      <c r="DC98" s="112"/>
      <c r="DD98" s="134"/>
      <c r="DE98" s="112"/>
      <c r="DF98" s="112"/>
      <c r="DG98" s="112"/>
      <c r="DH98" s="112"/>
      <c r="DI98" s="135"/>
      <c r="DJ98" s="135"/>
      <c r="DK98" s="135"/>
      <c r="DL98" s="135"/>
      <c r="DM98" s="135"/>
      <c r="DN98" s="135"/>
      <c r="DO98" s="112"/>
      <c r="DP98" s="112"/>
      <c r="DQ98" s="112"/>
      <c r="DR98" s="112"/>
      <c r="DS98" s="136"/>
      <c r="DT98" s="115"/>
      <c r="DU98" s="132"/>
      <c r="DV98" s="124"/>
      <c r="DW98" s="137"/>
    </row>
    <row r="99" spans="1:127" ht="15">
      <c r="A99" s="106"/>
      <c r="B99" s="106"/>
      <c r="C99" s="153"/>
      <c r="D99" s="147"/>
      <c r="E99" s="108"/>
      <c r="F99" s="148"/>
      <c r="G99" s="148"/>
      <c r="H99" s="110"/>
      <c r="I99" s="148"/>
      <c r="J99" s="148"/>
      <c r="K99" s="148"/>
      <c r="L99" s="148"/>
      <c r="M99" s="111"/>
      <c r="N99" s="139"/>
      <c r="O99" s="140"/>
      <c r="P99" s="135"/>
      <c r="Q99" s="141"/>
      <c r="R99" s="139"/>
      <c r="S99" s="142"/>
      <c r="T99" s="140"/>
      <c r="U99" s="139"/>
      <c r="V99" s="139"/>
      <c r="W99" s="139"/>
      <c r="X99" s="139"/>
      <c r="Y99" s="118"/>
      <c r="Z99" s="139"/>
      <c r="AA99" s="139"/>
      <c r="AB99" s="139"/>
      <c r="AC99" s="139"/>
      <c r="AD99" s="139"/>
      <c r="AE99" s="139"/>
      <c r="AF99" s="139"/>
      <c r="AG99" s="139"/>
      <c r="AH99" s="139"/>
      <c r="AI99" s="139"/>
      <c r="AJ99" s="139"/>
      <c r="AK99" s="139"/>
      <c r="AL99" s="139"/>
      <c r="AM99" s="139"/>
      <c r="AN99" s="120"/>
      <c r="AO99" s="149"/>
      <c r="AP99" s="149"/>
      <c r="AQ99" s="149"/>
      <c r="AR99" s="139"/>
      <c r="AS99" s="139"/>
      <c r="AT99" s="123"/>
      <c r="AU99" s="139"/>
      <c r="AV99" s="145"/>
      <c r="AW99" s="150"/>
      <c r="AX99" s="139"/>
      <c r="AY99" s="139"/>
      <c r="AZ99" s="139"/>
      <c r="BA99" s="139"/>
      <c r="BB99" s="151"/>
      <c r="BC99" s="151"/>
      <c r="BD99" s="151"/>
      <c r="BE99" s="151"/>
      <c r="BF99" s="151"/>
      <c r="BG99" s="151"/>
      <c r="BH99" s="139"/>
      <c r="BI99" s="139"/>
      <c r="BJ99" s="139"/>
      <c r="BK99" s="139"/>
      <c r="BL99" s="139"/>
      <c r="BM99" s="146"/>
      <c r="BN99" s="141"/>
      <c r="BO99" s="124"/>
      <c r="BP99" s="137"/>
      <c r="BQ99" s="125"/>
      <c r="BR99" s="125"/>
      <c r="BS99" s="125"/>
      <c r="BT99" s="125"/>
      <c r="BU99" s="126"/>
      <c r="BV99" s="127"/>
      <c r="BW99" s="114"/>
      <c r="BX99" s="115"/>
      <c r="BY99" s="128"/>
      <c r="BZ99" s="129"/>
      <c r="CA99" s="117"/>
      <c r="CB99" s="130"/>
      <c r="CC99" s="130"/>
      <c r="CD99" s="130"/>
      <c r="CE99" s="117"/>
      <c r="CF99" s="130"/>
      <c r="CG99" s="131"/>
      <c r="CH99" s="112"/>
      <c r="CI99" s="112"/>
      <c r="CJ99" s="131"/>
      <c r="CK99" s="131"/>
      <c r="CL99" s="131"/>
      <c r="CM99" s="131"/>
      <c r="CN99" s="112"/>
      <c r="CO99" s="131"/>
      <c r="CP99" s="131"/>
      <c r="CQ99" s="131"/>
      <c r="CR99" s="131"/>
      <c r="CS99" s="112"/>
      <c r="CT99" s="112"/>
      <c r="CU99" s="132"/>
      <c r="CV99" s="112"/>
      <c r="CW99" s="112"/>
      <c r="CX99" s="133"/>
      <c r="CY99" s="112"/>
      <c r="CZ99" s="112"/>
      <c r="DA99" s="131"/>
      <c r="DB99" s="117"/>
      <c r="DC99" s="112"/>
      <c r="DD99" s="134"/>
      <c r="DE99" s="112"/>
      <c r="DF99" s="112"/>
      <c r="DG99" s="112"/>
      <c r="DH99" s="112"/>
      <c r="DI99" s="135"/>
      <c r="DJ99" s="135"/>
      <c r="DK99" s="135"/>
      <c r="DL99" s="135"/>
      <c r="DM99" s="135"/>
      <c r="DN99" s="135"/>
      <c r="DO99" s="112"/>
      <c r="DP99" s="112"/>
      <c r="DQ99" s="112"/>
      <c r="DR99" s="112"/>
      <c r="DS99" s="136"/>
      <c r="DT99" s="115"/>
      <c r="DU99" s="132"/>
      <c r="DV99" s="124"/>
      <c r="DW99" s="137"/>
    </row>
    <row r="100" spans="1:127" ht="15">
      <c r="A100" s="106"/>
      <c r="B100" s="106"/>
      <c r="C100" s="153"/>
      <c r="D100" s="147"/>
      <c r="E100" s="108"/>
      <c r="F100" s="148"/>
      <c r="G100" s="148"/>
      <c r="H100" s="110"/>
      <c r="I100" s="148"/>
      <c r="J100" s="148"/>
      <c r="K100" s="148"/>
      <c r="L100" s="148"/>
      <c r="M100" s="111"/>
      <c r="N100" s="139"/>
      <c r="O100" s="140"/>
      <c r="P100" s="135"/>
      <c r="Q100" s="141"/>
      <c r="R100" s="139"/>
      <c r="S100" s="142"/>
      <c r="T100" s="140"/>
      <c r="U100" s="139"/>
      <c r="V100" s="139"/>
      <c r="W100" s="139"/>
      <c r="X100" s="139"/>
      <c r="Y100" s="118"/>
      <c r="Z100" s="139"/>
      <c r="AA100" s="139"/>
      <c r="AB100" s="139"/>
      <c r="AC100" s="139"/>
      <c r="AD100" s="139"/>
      <c r="AE100" s="139"/>
      <c r="AF100" s="139"/>
      <c r="AG100" s="139"/>
      <c r="AH100" s="139"/>
      <c r="AI100" s="139"/>
      <c r="AJ100" s="139"/>
      <c r="AK100" s="139"/>
      <c r="AL100" s="139"/>
      <c r="AM100" s="139"/>
      <c r="AN100" s="120"/>
      <c r="AO100" s="149"/>
      <c r="AP100" s="149"/>
      <c r="AQ100" s="149"/>
      <c r="AR100" s="139"/>
      <c r="AS100" s="139"/>
      <c r="AT100" s="123"/>
      <c r="AU100" s="139"/>
      <c r="AV100" s="145"/>
      <c r="AW100" s="150"/>
      <c r="AX100" s="139"/>
      <c r="AY100" s="139"/>
      <c r="AZ100" s="139"/>
      <c r="BA100" s="139"/>
      <c r="BB100" s="151"/>
      <c r="BC100" s="151"/>
      <c r="BD100" s="151"/>
      <c r="BE100" s="151"/>
      <c r="BF100" s="151"/>
      <c r="BG100" s="151"/>
      <c r="BH100" s="139"/>
      <c r="BI100" s="139"/>
      <c r="BJ100" s="139"/>
      <c r="BK100" s="139"/>
      <c r="BL100" s="139"/>
      <c r="BM100" s="146"/>
      <c r="BN100" s="141"/>
      <c r="BO100" s="124"/>
      <c r="BP100" s="137"/>
      <c r="BQ100" s="125"/>
      <c r="BR100" s="125"/>
      <c r="BS100" s="125"/>
      <c r="BT100" s="125"/>
      <c r="BU100" s="126"/>
      <c r="BV100" s="127"/>
      <c r="BW100" s="114"/>
      <c r="BX100" s="115"/>
      <c r="BY100" s="128"/>
      <c r="BZ100" s="129"/>
      <c r="CA100" s="117"/>
      <c r="CB100" s="130"/>
      <c r="CC100" s="130"/>
      <c r="CD100" s="130"/>
      <c r="CE100" s="117"/>
      <c r="CF100" s="130"/>
      <c r="CG100" s="131"/>
      <c r="CH100" s="112"/>
      <c r="CI100" s="112"/>
      <c r="CJ100" s="131"/>
      <c r="CK100" s="131"/>
      <c r="CL100" s="131"/>
      <c r="CM100" s="131"/>
      <c r="CN100" s="112"/>
      <c r="CO100" s="131"/>
      <c r="CP100" s="131"/>
      <c r="CQ100" s="131"/>
      <c r="CR100" s="131"/>
      <c r="CS100" s="112"/>
      <c r="CT100" s="112"/>
      <c r="CU100" s="132"/>
      <c r="CV100" s="112"/>
      <c r="CW100" s="112"/>
      <c r="CX100" s="133"/>
      <c r="CY100" s="112"/>
      <c r="CZ100" s="112"/>
      <c r="DA100" s="131"/>
      <c r="DB100" s="117"/>
      <c r="DC100" s="112"/>
      <c r="DD100" s="134"/>
      <c r="DE100" s="112"/>
      <c r="DF100" s="112"/>
      <c r="DG100" s="112"/>
      <c r="DH100" s="112"/>
      <c r="DI100" s="135"/>
      <c r="DJ100" s="135"/>
      <c r="DK100" s="135"/>
      <c r="DL100" s="135"/>
      <c r="DM100" s="135"/>
      <c r="DN100" s="135"/>
      <c r="DO100" s="112"/>
      <c r="DP100" s="112"/>
      <c r="DQ100" s="112"/>
      <c r="DR100" s="112"/>
      <c r="DS100" s="136"/>
      <c r="DT100" s="115"/>
      <c r="DU100" s="132"/>
      <c r="DV100" s="124"/>
      <c r="DW100" s="137"/>
    </row>
    <row r="101" spans="1:127" ht="15">
      <c r="A101" s="106"/>
      <c r="B101" s="106"/>
      <c r="C101" s="153"/>
      <c r="D101" s="147"/>
      <c r="E101" s="108"/>
      <c r="F101" s="148"/>
      <c r="G101" s="148"/>
      <c r="H101" s="110"/>
      <c r="I101" s="148"/>
      <c r="J101" s="148"/>
      <c r="K101" s="148"/>
      <c r="L101" s="148"/>
      <c r="M101" s="111"/>
      <c r="N101" s="139"/>
      <c r="O101" s="140"/>
      <c r="P101" s="135"/>
      <c r="Q101" s="141"/>
      <c r="R101" s="139"/>
      <c r="S101" s="142"/>
      <c r="T101" s="140"/>
      <c r="U101" s="139"/>
      <c r="V101" s="139"/>
      <c r="W101" s="139"/>
      <c r="X101" s="139"/>
      <c r="Y101" s="118"/>
      <c r="Z101" s="139"/>
      <c r="AA101" s="139"/>
      <c r="AB101" s="139"/>
      <c r="AC101" s="139"/>
      <c r="AD101" s="139"/>
      <c r="AE101" s="139"/>
      <c r="AF101" s="139"/>
      <c r="AG101" s="139"/>
      <c r="AH101" s="139"/>
      <c r="AI101" s="139"/>
      <c r="AJ101" s="139"/>
      <c r="AK101" s="139"/>
      <c r="AL101" s="139"/>
      <c r="AM101" s="139"/>
      <c r="AN101" s="120"/>
      <c r="AO101" s="149"/>
      <c r="AP101" s="149"/>
      <c r="AQ101" s="149"/>
      <c r="AR101" s="139"/>
      <c r="AS101" s="139"/>
      <c r="AT101" s="123"/>
      <c r="AU101" s="139"/>
      <c r="AV101" s="145"/>
      <c r="AW101" s="150"/>
      <c r="AX101" s="139"/>
      <c r="AY101" s="139"/>
      <c r="AZ101" s="139"/>
      <c r="BA101" s="139"/>
      <c r="BB101" s="151"/>
      <c r="BC101" s="151"/>
      <c r="BD101" s="151"/>
      <c r="BE101" s="151"/>
      <c r="BF101" s="151"/>
      <c r="BG101" s="151"/>
      <c r="BH101" s="139"/>
      <c r="BI101" s="139"/>
      <c r="BJ101" s="139"/>
      <c r="BK101" s="139"/>
      <c r="BL101" s="139"/>
      <c r="BM101" s="146"/>
      <c r="BN101" s="141"/>
      <c r="BO101" s="124"/>
      <c r="BP101" s="137"/>
      <c r="BQ101" s="125"/>
      <c r="BR101" s="125"/>
      <c r="BS101" s="125"/>
      <c r="BT101" s="125"/>
      <c r="BU101" s="126"/>
      <c r="BV101" s="127"/>
      <c r="BW101" s="114"/>
      <c r="BX101" s="115"/>
      <c r="BY101" s="128"/>
      <c r="BZ101" s="129"/>
      <c r="CA101" s="117"/>
      <c r="CB101" s="130"/>
      <c r="CC101" s="130"/>
      <c r="CD101" s="130"/>
      <c r="CE101" s="117"/>
      <c r="CF101" s="130"/>
      <c r="CG101" s="131"/>
      <c r="CH101" s="112"/>
      <c r="CI101" s="112"/>
      <c r="CJ101" s="131"/>
      <c r="CK101" s="131"/>
      <c r="CL101" s="131"/>
      <c r="CM101" s="131"/>
      <c r="CN101" s="112"/>
      <c r="CO101" s="131"/>
      <c r="CP101" s="131"/>
      <c r="CQ101" s="131"/>
      <c r="CR101" s="131"/>
      <c r="CS101" s="112"/>
      <c r="CT101" s="112"/>
      <c r="CU101" s="132"/>
      <c r="CV101" s="112"/>
      <c r="CW101" s="112"/>
      <c r="CX101" s="133"/>
      <c r="CY101" s="112"/>
      <c r="CZ101" s="112"/>
      <c r="DA101" s="131"/>
      <c r="DB101" s="117"/>
      <c r="DC101" s="112"/>
      <c r="DD101" s="134"/>
      <c r="DE101" s="112"/>
      <c r="DF101" s="112"/>
      <c r="DG101" s="112"/>
      <c r="DH101" s="112"/>
      <c r="DI101" s="135"/>
      <c r="DJ101" s="135"/>
      <c r="DK101" s="135"/>
      <c r="DL101" s="135"/>
      <c r="DM101" s="135"/>
      <c r="DN101" s="135"/>
      <c r="DO101" s="112"/>
      <c r="DP101" s="112"/>
      <c r="DQ101" s="112"/>
      <c r="DR101" s="112"/>
      <c r="DS101" s="136"/>
      <c r="DT101" s="115"/>
      <c r="DU101" s="132"/>
      <c r="DV101" s="124"/>
      <c r="DW101" s="137"/>
    </row>
    <row r="102" spans="1:127" ht="15">
      <c r="A102" s="106"/>
      <c r="B102" s="106"/>
      <c r="C102" s="153"/>
      <c r="D102" s="147"/>
      <c r="E102" s="108"/>
      <c r="F102" s="148"/>
      <c r="G102" s="148"/>
      <c r="H102" s="110"/>
      <c r="I102" s="148"/>
      <c r="J102" s="148"/>
      <c r="K102" s="148"/>
      <c r="L102" s="148"/>
      <c r="M102" s="111"/>
      <c r="N102" s="139"/>
      <c r="O102" s="140"/>
      <c r="P102" s="135"/>
      <c r="Q102" s="141"/>
      <c r="R102" s="139"/>
      <c r="S102" s="142"/>
      <c r="T102" s="140"/>
      <c r="U102" s="139"/>
      <c r="V102" s="139"/>
      <c r="W102" s="139"/>
      <c r="X102" s="139"/>
      <c r="Y102" s="118"/>
      <c r="Z102" s="139"/>
      <c r="AA102" s="139"/>
      <c r="AB102" s="139"/>
      <c r="AC102" s="139"/>
      <c r="AD102" s="139"/>
      <c r="AE102" s="139"/>
      <c r="AF102" s="139"/>
      <c r="AG102" s="139"/>
      <c r="AH102" s="139"/>
      <c r="AI102" s="139"/>
      <c r="AJ102" s="139"/>
      <c r="AK102" s="139"/>
      <c r="AL102" s="139"/>
      <c r="AM102" s="139"/>
      <c r="AN102" s="120"/>
      <c r="AO102" s="149"/>
      <c r="AP102" s="149"/>
      <c r="AQ102" s="149"/>
      <c r="AR102" s="139"/>
      <c r="AS102" s="139"/>
      <c r="AT102" s="123"/>
      <c r="AU102" s="139"/>
      <c r="AV102" s="145"/>
      <c r="AW102" s="150"/>
      <c r="AX102" s="139"/>
      <c r="AY102" s="139"/>
      <c r="AZ102" s="139"/>
      <c r="BA102" s="139"/>
      <c r="BB102" s="151"/>
      <c r="BC102" s="151"/>
      <c r="BD102" s="151"/>
      <c r="BE102" s="151"/>
      <c r="BF102" s="151"/>
      <c r="BG102" s="151"/>
      <c r="BH102" s="139"/>
      <c r="BI102" s="139"/>
      <c r="BJ102" s="139"/>
      <c r="BK102" s="139"/>
      <c r="BL102" s="139"/>
      <c r="BM102" s="146"/>
      <c r="BN102" s="141"/>
      <c r="BO102" s="124"/>
      <c r="BP102" s="137"/>
      <c r="BQ102" s="125"/>
      <c r="BR102" s="125"/>
      <c r="BS102" s="125"/>
      <c r="BT102" s="125"/>
      <c r="BU102" s="126"/>
      <c r="BV102" s="127"/>
      <c r="BW102" s="114"/>
      <c r="BX102" s="115"/>
      <c r="BY102" s="128"/>
      <c r="BZ102" s="129"/>
      <c r="CA102" s="117"/>
      <c r="CB102" s="130"/>
      <c r="CC102" s="130"/>
      <c r="CD102" s="130"/>
      <c r="CE102" s="117"/>
      <c r="CF102" s="130"/>
      <c r="CG102" s="131"/>
      <c r="CH102" s="112"/>
      <c r="CI102" s="112"/>
      <c r="CJ102" s="131"/>
      <c r="CK102" s="131"/>
      <c r="CL102" s="131"/>
      <c r="CM102" s="131"/>
      <c r="CN102" s="112"/>
      <c r="CO102" s="131"/>
      <c r="CP102" s="131"/>
      <c r="CQ102" s="131"/>
      <c r="CR102" s="131"/>
      <c r="CS102" s="112"/>
      <c r="CT102" s="112"/>
      <c r="CU102" s="132"/>
      <c r="CV102" s="112"/>
      <c r="CW102" s="112"/>
      <c r="CX102" s="133"/>
      <c r="CY102" s="112"/>
      <c r="CZ102" s="112"/>
      <c r="DA102" s="131"/>
      <c r="DB102" s="117"/>
      <c r="DC102" s="112"/>
      <c r="DD102" s="134"/>
      <c r="DE102" s="112"/>
      <c r="DF102" s="112"/>
      <c r="DG102" s="112"/>
      <c r="DH102" s="112"/>
      <c r="DI102" s="135"/>
      <c r="DJ102" s="135"/>
      <c r="DK102" s="135"/>
      <c r="DL102" s="135"/>
      <c r="DM102" s="135"/>
      <c r="DN102" s="135"/>
      <c r="DO102" s="112"/>
      <c r="DP102" s="112"/>
      <c r="DQ102" s="112"/>
      <c r="DR102" s="112"/>
      <c r="DS102" s="136"/>
      <c r="DT102" s="115"/>
      <c r="DU102" s="132"/>
      <c r="DV102" s="124"/>
      <c r="DW102" s="137"/>
    </row>
    <row r="103" spans="1:127" ht="15">
      <c r="A103" s="106"/>
      <c r="B103" s="106"/>
      <c r="C103" s="153"/>
      <c r="D103" s="147"/>
      <c r="E103" s="108"/>
      <c r="F103" s="148"/>
      <c r="G103" s="148"/>
      <c r="H103" s="110"/>
      <c r="I103" s="148"/>
      <c r="J103" s="148"/>
      <c r="K103" s="148"/>
      <c r="L103" s="148"/>
      <c r="M103" s="111"/>
      <c r="N103" s="139"/>
      <c r="O103" s="140"/>
      <c r="P103" s="135"/>
      <c r="Q103" s="141"/>
      <c r="R103" s="139"/>
      <c r="S103" s="142"/>
      <c r="T103" s="140"/>
      <c r="U103" s="139"/>
      <c r="V103" s="139"/>
      <c r="W103" s="139"/>
      <c r="X103" s="139"/>
      <c r="Y103" s="118"/>
      <c r="Z103" s="139"/>
      <c r="AA103" s="139"/>
      <c r="AB103" s="139"/>
      <c r="AC103" s="139"/>
      <c r="AD103" s="139"/>
      <c r="AE103" s="139"/>
      <c r="AF103" s="139"/>
      <c r="AG103" s="139"/>
      <c r="AH103" s="139"/>
      <c r="AI103" s="139"/>
      <c r="AJ103" s="139"/>
      <c r="AK103" s="139"/>
      <c r="AL103" s="139"/>
      <c r="AM103" s="139"/>
      <c r="AN103" s="120"/>
      <c r="AO103" s="149"/>
      <c r="AP103" s="149"/>
      <c r="AQ103" s="149"/>
      <c r="AR103" s="139"/>
      <c r="AS103" s="139"/>
      <c r="AT103" s="123"/>
      <c r="AU103" s="139"/>
      <c r="AV103" s="145"/>
      <c r="AW103" s="150"/>
      <c r="AX103" s="139"/>
      <c r="AY103" s="139"/>
      <c r="AZ103" s="139"/>
      <c r="BA103" s="139"/>
      <c r="BB103" s="151"/>
      <c r="BC103" s="151"/>
      <c r="BD103" s="151"/>
      <c r="BE103" s="151"/>
      <c r="BF103" s="151"/>
      <c r="BG103" s="151"/>
      <c r="BH103" s="139"/>
      <c r="BI103" s="139"/>
      <c r="BJ103" s="139"/>
      <c r="BK103" s="139"/>
      <c r="BL103" s="139"/>
      <c r="BM103" s="146"/>
      <c r="BN103" s="141"/>
      <c r="BO103" s="124"/>
      <c r="BP103" s="137"/>
      <c r="BQ103" s="125"/>
      <c r="BR103" s="125"/>
      <c r="BS103" s="125"/>
      <c r="BT103" s="125"/>
      <c r="BU103" s="126"/>
      <c r="BV103" s="127"/>
      <c r="BW103" s="114"/>
      <c r="BX103" s="115"/>
      <c r="BY103" s="128"/>
      <c r="BZ103" s="129"/>
      <c r="CA103" s="117"/>
      <c r="CB103" s="130"/>
      <c r="CC103" s="130"/>
      <c r="CD103" s="130"/>
      <c r="CE103" s="117"/>
      <c r="CF103" s="130"/>
      <c r="CG103" s="131"/>
      <c r="CH103" s="112"/>
      <c r="CI103" s="112"/>
      <c r="CJ103" s="131"/>
      <c r="CK103" s="131"/>
      <c r="CL103" s="131"/>
      <c r="CM103" s="131"/>
      <c r="CN103" s="112"/>
      <c r="CO103" s="131"/>
      <c r="CP103" s="131"/>
      <c r="CQ103" s="131"/>
      <c r="CR103" s="131"/>
      <c r="CS103" s="112"/>
      <c r="CT103" s="112"/>
      <c r="CU103" s="132"/>
      <c r="CV103" s="112"/>
      <c r="CW103" s="112"/>
      <c r="CX103" s="133"/>
      <c r="CY103" s="112"/>
      <c r="CZ103" s="112"/>
      <c r="DA103" s="131"/>
      <c r="DB103" s="117"/>
      <c r="DC103" s="112"/>
      <c r="DD103" s="134"/>
      <c r="DE103" s="112"/>
      <c r="DF103" s="112"/>
      <c r="DG103" s="112"/>
      <c r="DH103" s="112"/>
      <c r="DI103" s="135"/>
      <c r="DJ103" s="135"/>
      <c r="DK103" s="135"/>
      <c r="DL103" s="135"/>
      <c r="DM103" s="135"/>
      <c r="DN103" s="135"/>
      <c r="DO103" s="112"/>
      <c r="DP103" s="112"/>
      <c r="DQ103" s="112"/>
      <c r="DR103" s="112"/>
      <c r="DS103" s="136"/>
      <c r="DT103" s="115"/>
      <c r="DU103" s="132"/>
      <c r="DV103" s="124"/>
      <c r="DW103" s="137"/>
    </row>
    <row r="104" spans="1:127" ht="15">
      <c r="A104" s="106"/>
      <c r="B104" s="106"/>
      <c r="C104" s="153"/>
      <c r="D104" s="147"/>
      <c r="E104" s="108"/>
      <c r="F104" s="148"/>
      <c r="G104" s="148"/>
      <c r="H104" s="110"/>
      <c r="I104" s="148"/>
      <c r="J104" s="148"/>
      <c r="K104" s="148"/>
      <c r="L104" s="148"/>
      <c r="M104" s="111"/>
      <c r="N104" s="139"/>
      <c r="O104" s="140"/>
      <c r="P104" s="135"/>
      <c r="Q104" s="141"/>
      <c r="R104" s="139"/>
      <c r="S104" s="142"/>
      <c r="T104" s="140"/>
      <c r="U104" s="139"/>
      <c r="V104" s="139"/>
      <c r="W104" s="139"/>
      <c r="X104" s="139"/>
      <c r="Y104" s="118"/>
      <c r="Z104" s="139"/>
      <c r="AA104" s="139"/>
      <c r="AB104" s="139"/>
      <c r="AC104" s="139"/>
      <c r="AD104" s="139"/>
      <c r="AE104" s="139"/>
      <c r="AF104" s="139"/>
      <c r="AG104" s="139"/>
      <c r="AH104" s="139"/>
      <c r="AI104" s="139"/>
      <c r="AJ104" s="139"/>
      <c r="AK104" s="139"/>
      <c r="AL104" s="139"/>
      <c r="AM104" s="139"/>
      <c r="AN104" s="120"/>
      <c r="AO104" s="149"/>
      <c r="AP104" s="149"/>
      <c r="AQ104" s="149"/>
      <c r="AR104" s="139"/>
      <c r="AS104" s="139"/>
      <c r="AT104" s="123"/>
      <c r="AU104" s="139"/>
      <c r="AV104" s="145"/>
      <c r="AW104" s="150"/>
      <c r="AX104" s="139"/>
      <c r="AY104" s="139"/>
      <c r="AZ104" s="139"/>
      <c r="BA104" s="139"/>
      <c r="BB104" s="151"/>
      <c r="BC104" s="151"/>
      <c r="BD104" s="151"/>
      <c r="BE104" s="151"/>
      <c r="BF104" s="151"/>
      <c r="BG104" s="151"/>
      <c r="BH104" s="139"/>
      <c r="BI104" s="139"/>
      <c r="BJ104" s="139"/>
      <c r="BK104" s="139"/>
      <c r="BL104" s="139"/>
      <c r="BM104" s="146"/>
      <c r="BN104" s="141"/>
      <c r="BO104" s="124"/>
      <c r="BP104" s="137"/>
      <c r="BQ104" s="125"/>
      <c r="BR104" s="125"/>
      <c r="BS104" s="125"/>
      <c r="BT104" s="125"/>
      <c r="BU104" s="126"/>
      <c r="BV104" s="127"/>
      <c r="BW104" s="114"/>
      <c r="BX104" s="115"/>
      <c r="BY104" s="128"/>
      <c r="BZ104" s="129"/>
      <c r="CA104" s="117"/>
      <c r="CB104" s="130"/>
      <c r="CC104" s="130"/>
      <c r="CD104" s="130"/>
      <c r="CE104" s="117"/>
      <c r="CF104" s="130"/>
      <c r="CG104" s="131"/>
      <c r="CH104" s="112"/>
      <c r="CI104" s="112"/>
      <c r="CJ104" s="131"/>
      <c r="CK104" s="131"/>
      <c r="CL104" s="131"/>
      <c r="CM104" s="131"/>
      <c r="CN104" s="112"/>
      <c r="CO104" s="131"/>
      <c r="CP104" s="131"/>
      <c r="CQ104" s="131"/>
      <c r="CR104" s="131"/>
      <c r="CS104" s="112"/>
      <c r="CT104" s="112"/>
      <c r="CU104" s="132"/>
      <c r="CV104" s="112"/>
      <c r="CW104" s="112"/>
      <c r="CX104" s="133"/>
      <c r="CY104" s="112"/>
      <c r="CZ104" s="112"/>
      <c r="DA104" s="131"/>
      <c r="DB104" s="117"/>
      <c r="DC104" s="112"/>
      <c r="DD104" s="134"/>
      <c r="DE104" s="112"/>
      <c r="DF104" s="112"/>
      <c r="DG104" s="112"/>
      <c r="DH104" s="112"/>
      <c r="DI104" s="135"/>
      <c r="DJ104" s="135"/>
      <c r="DK104" s="135"/>
      <c r="DL104" s="135"/>
      <c r="DM104" s="135"/>
      <c r="DN104" s="135"/>
      <c r="DO104" s="112"/>
      <c r="DP104" s="112"/>
      <c r="DQ104" s="112"/>
      <c r="DR104" s="112"/>
      <c r="DS104" s="136"/>
      <c r="DT104" s="115"/>
      <c r="DU104" s="132"/>
      <c r="DV104" s="124"/>
      <c r="DW104" s="137"/>
    </row>
    <row r="105" spans="1:127" ht="15">
      <c r="A105" s="106"/>
      <c r="B105" s="106"/>
      <c r="C105" s="153"/>
      <c r="D105" s="147"/>
      <c r="E105" s="108"/>
      <c r="F105" s="148"/>
      <c r="G105" s="148"/>
      <c r="H105" s="110"/>
      <c r="I105" s="148"/>
      <c r="J105" s="148"/>
      <c r="K105" s="148"/>
      <c r="L105" s="148"/>
      <c r="M105" s="111"/>
      <c r="N105" s="139"/>
      <c r="O105" s="140"/>
      <c r="P105" s="135"/>
      <c r="Q105" s="141"/>
      <c r="R105" s="139"/>
      <c r="S105" s="142"/>
      <c r="T105" s="140"/>
      <c r="U105" s="139"/>
      <c r="V105" s="139"/>
      <c r="W105" s="139"/>
      <c r="X105" s="139"/>
      <c r="Y105" s="118"/>
      <c r="Z105" s="139"/>
      <c r="AA105" s="139"/>
      <c r="AB105" s="139"/>
      <c r="AC105" s="139"/>
      <c r="AD105" s="139"/>
      <c r="AE105" s="139"/>
      <c r="AF105" s="139"/>
      <c r="AG105" s="139"/>
      <c r="AH105" s="139"/>
      <c r="AI105" s="139"/>
      <c r="AJ105" s="139"/>
      <c r="AK105" s="139"/>
      <c r="AL105" s="139"/>
      <c r="AM105" s="139"/>
      <c r="AN105" s="120"/>
      <c r="AO105" s="149"/>
      <c r="AP105" s="149"/>
      <c r="AQ105" s="149"/>
      <c r="AR105" s="139"/>
      <c r="AS105" s="139"/>
      <c r="AT105" s="123"/>
      <c r="AU105" s="139"/>
      <c r="AV105" s="145"/>
      <c r="AW105" s="150"/>
      <c r="AX105" s="139"/>
      <c r="AY105" s="139"/>
      <c r="AZ105" s="139"/>
      <c r="BA105" s="139"/>
      <c r="BB105" s="151"/>
      <c r="BC105" s="151"/>
      <c r="BD105" s="151"/>
      <c r="BE105" s="151"/>
      <c r="BF105" s="151"/>
      <c r="BG105" s="151"/>
      <c r="BH105" s="139"/>
      <c r="BI105" s="139"/>
      <c r="BJ105" s="139"/>
      <c r="BK105" s="139"/>
      <c r="BL105" s="139"/>
      <c r="BM105" s="146"/>
      <c r="BN105" s="141"/>
      <c r="BO105" s="124"/>
      <c r="BP105" s="137"/>
      <c r="BQ105" s="125"/>
      <c r="BR105" s="125"/>
      <c r="BS105" s="125"/>
      <c r="BT105" s="125"/>
      <c r="BU105" s="126"/>
      <c r="BV105" s="127"/>
      <c r="BW105" s="114"/>
      <c r="BX105" s="115"/>
      <c r="BY105" s="128"/>
      <c r="BZ105" s="129"/>
      <c r="CA105" s="117"/>
      <c r="CB105" s="130"/>
      <c r="CC105" s="130"/>
      <c r="CD105" s="130"/>
      <c r="CE105" s="117"/>
      <c r="CF105" s="130"/>
      <c r="CG105" s="131"/>
      <c r="CH105" s="112"/>
      <c r="CI105" s="112"/>
      <c r="CJ105" s="131"/>
      <c r="CK105" s="131"/>
      <c r="CL105" s="131"/>
      <c r="CM105" s="131"/>
      <c r="CN105" s="112"/>
      <c r="CO105" s="131"/>
      <c r="CP105" s="131"/>
      <c r="CQ105" s="131"/>
      <c r="CR105" s="131"/>
      <c r="CS105" s="112"/>
      <c r="CT105" s="112"/>
      <c r="CU105" s="132"/>
      <c r="CV105" s="112"/>
      <c r="CW105" s="112"/>
      <c r="CX105" s="133"/>
      <c r="CY105" s="112"/>
      <c r="CZ105" s="112"/>
      <c r="DA105" s="131"/>
      <c r="DB105" s="117"/>
      <c r="DC105" s="112"/>
      <c r="DD105" s="134"/>
      <c r="DE105" s="112"/>
      <c r="DF105" s="112"/>
      <c r="DG105" s="112"/>
      <c r="DH105" s="112"/>
      <c r="DI105" s="135"/>
      <c r="DJ105" s="135"/>
      <c r="DK105" s="135"/>
      <c r="DL105" s="135"/>
      <c r="DM105" s="135"/>
      <c r="DN105" s="135"/>
      <c r="DO105" s="112"/>
      <c r="DP105" s="112"/>
      <c r="DQ105" s="112"/>
      <c r="DR105" s="112"/>
      <c r="DS105" s="136"/>
      <c r="DT105" s="115"/>
      <c r="DU105" s="132"/>
      <c r="DV105" s="124"/>
      <c r="DW105" s="137"/>
    </row>
    <row r="106" spans="1:127" ht="15">
      <c r="A106" s="106"/>
      <c r="B106" s="106"/>
      <c r="C106" s="153"/>
      <c r="D106" s="147"/>
      <c r="E106" s="108"/>
      <c r="F106" s="148"/>
      <c r="G106" s="148"/>
      <c r="H106" s="110"/>
      <c r="I106" s="148"/>
      <c r="J106" s="148"/>
      <c r="K106" s="148"/>
      <c r="L106" s="148"/>
      <c r="M106" s="111"/>
      <c r="N106" s="139"/>
      <c r="O106" s="140"/>
      <c r="P106" s="135"/>
      <c r="Q106" s="141"/>
      <c r="R106" s="139"/>
      <c r="S106" s="142"/>
      <c r="T106" s="140"/>
      <c r="U106" s="139"/>
      <c r="V106" s="139"/>
      <c r="W106" s="139"/>
      <c r="X106" s="139"/>
      <c r="Y106" s="118"/>
      <c r="Z106" s="139"/>
      <c r="AA106" s="139"/>
      <c r="AB106" s="139"/>
      <c r="AC106" s="139"/>
      <c r="AD106" s="139"/>
      <c r="AE106" s="139"/>
      <c r="AF106" s="139"/>
      <c r="AG106" s="139"/>
      <c r="AH106" s="139"/>
      <c r="AI106" s="139"/>
      <c r="AJ106" s="139"/>
      <c r="AK106" s="139"/>
      <c r="AL106" s="139"/>
      <c r="AM106" s="139"/>
      <c r="AN106" s="120"/>
      <c r="AO106" s="149"/>
      <c r="AP106" s="149"/>
      <c r="AQ106" s="149"/>
      <c r="AR106" s="139"/>
      <c r="AS106" s="139"/>
      <c r="AT106" s="123"/>
      <c r="AU106" s="139"/>
      <c r="AV106" s="145"/>
      <c r="AW106" s="150"/>
      <c r="AX106" s="139"/>
      <c r="AY106" s="139"/>
      <c r="AZ106" s="139"/>
      <c r="BA106" s="139"/>
      <c r="BB106" s="151"/>
      <c r="BC106" s="151"/>
      <c r="BD106" s="151"/>
      <c r="BE106" s="151"/>
      <c r="BF106" s="151"/>
      <c r="BG106" s="151"/>
      <c r="BH106" s="139"/>
      <c r="BI106" s="139"/>
      <c r="BJ106" s="139"/>
      <c r="BK106" s="139"/>
      <c r="BL106" s="139"/>
      <c r="BM106" s="146"/>
      <c r="BN106" s="141"/>
      <c r="BO106" s="124"/>
      <c r="BP106" s="137"/>
      <c r="BQ106" s="125"/>
      <c r="BR106" s="125"/>
      <c r="BS106" s="125"/>
      <c r="BT106" s="125"/>
      <c r="BU106" s="126"/>
      <c r="BV106" s="127"/>
      <c r="BW106" s="114"/>
      <c r="BX106" s="115"/>
      <c r="BY106" s="128"/>
      <c r="BZ106" s="129"/>
      <c r="CA106" s="117"/>
      <c r="CB106" s="130"/>
      <c r="CC106" s="130"/>
      <c r="CD106" s="130"/>
      <c r="CE106" s="117"/>
      <c r="CF106" s="130"/>
      <c r="CG106" s="131"/>
      <c r="CH106" s="112"/>
      <c r="CI106" s="112"/>
      <c r="CJ106" s="131"/>
      <c r="CK106" s="131"/>
      <c r="CL106" s="131"/>
      <c r="CM106" s="131"/>
      <c r="CN106" s="112"/>
      <c r="CO106" s="131"/>
      <c r="CP106" s="131"/>
      <c r="CQ106" s="131"/>
      <c r="CR106" s="131"/>
      <c r="CS106" s="112"/>
      <c r="CT106" s="112"/>
      <c r="CU106" s="132"/>
      <c r="CV106" s="112"/>
      <c r="CW106" s="112"/>
      <c r="CX106" s="133"/>
      <c r="CY106" s="112"/>
      <c r="CZ106" s="112"/>
      <c r="DA106" s="131"/>
      <c r="DB106" s="117"/>
      <c r="DC106" s="112"/>
      <c r="DD106" s="134"/>
      <c r="DE106" s="112"/>
      <c r="DF106" s="112"/>
      <c r="DG106" s="112"/>
      <c r="DH106" s="112"/>
      <c r="DI106" s="135"/>
      <c r="DJ106" s="135"/>
      <c r="DK106" s="135"/>
      <c r="DL106" s="135"/>
      <c r="DM106" s="135"/>
      <c r="DN106" s="135"/>
      <c r="DO106" s="112"/>
      <c r="DP106" s="112"/>
      <c r="DQ106" s="112"/>
      <c r="DR106" s="112"/>
      <c r="DS106" s="136"/>
      <c r="DT106" s="115"/>
      <c r="DU106" s="132"/>
      <c r="DV106" s="124"/>
      <c r="DW106" s="137"/>
    </row>
    <row r="107" spans="1:127" ht="15">
      <c r="A107" s="106"/>
      <c r="B107" s="106"/>
      <c r="C107" s="153"/>
      <c r="D107" s="147"/>
      <c r="E107" s="108"/>
      <c r="F107" s="148"/>
      <c r="G107" s="148"/>
      <c r="H107" s="110"/>
      <c r="I107" s="148"/>
      <c r="J107" s="148"/>
      <c r="K107" s="148"/>
      <c r="L107" s="148"/>
      <c r="M107" s="111"/>
      <c r="N107" s="139"/>
      <c r="O107" s="140"/>
      <c r="P107" s="135"/>
      <c r="Q107" s="141"/>
      <c r="R107" s="139"/>
      <c r="S107" s="142"/>
      <c r="T107" s="140"/>
      <c r="U107" s="139"/>
      <c r="V107" s="139"/>
      <c r="W107" s="139"/>
      <c r="X107" s="139"/>
      <c r="Y107" s="118"/>
      <c r="Z107" s="139"/>
      <c r="AA107" s="139"/>
      <c r="AB107" s="139"/>
      <c r="AC107" s="139"/>
      <c r="AD107" s="139"/>
      <c r="AE107" s="139"/>
      <c r="AF107" s="139"/>
      <c r="AG107" s="139"/>
      <c r="AH107" s="139"/>
      <c r="AI107" s="139"/>
      <c r="AJ107" s="139"/>
      <c r="AK107" s="139"/>
      <c r="AL107" s="139"/>
      <c r="AM107" s="139"/>
      <c r="AN107" s="120"/>
      <c r="AO107" s="149"/>
      <c r="AP107" s="149"/>
      <c r="AQ107" s="149"/>
      <c r="AR107" s="139"/>
      <c r="AS107" s="139"/>
      <c r="AT107" s="123"/>
      <c r="AU107" s="139"/>
      <c r="AV107" s="145"/>
      <c r="AW107" s="150"/>
      <c r="AX107" s="139"/>
      <c r="AY107" s="139"/>
      <c r="AZ107" s="139"/>
      <c r="BA107" s="139"/>
      <c r="BB107" s="151"/>
      <c r="BC107" s="151"/>
      <c r="BD107" s="151"/>
      <c r="BE107" s="151"/>
      <c r="BF107" s="151"/>
      <c r="BG107" s="151"/>
      <c r="BH107" s="139"/>
      <c r="BI107" s="139"/>
      <c r="BJ107" s="139"/>
      <c r="BK107" s="139"/>
      <c r="BL107" s="139"/>
      <c r="BM107" s="146"/>
      <c r="BN107" s="141"/>
      <c r="BO107" s="124"/>
      <c r="BP107" s="137"/>
      <c r="BQ107" s="125"/>
      <c r="BR107" s="125"/>
      <c r="BS107" s="125"/>
      <c r="BT107" s="125"/>
      <c r="BU107" s="126"/>
      <c r="BV107" s="127"/>
      <c r="BW107" s="114"/>
      <c r="BX107" s="115"/>
      <c r="BY107" s="128"/>
      <c r="BZ107" s="129"/>
      <c r="CA107" s="117"/>
      <c r="CB107" s="130"/>
      <c r="CC107" s="130"/>
      <c r="CD107" s="130"/>
      <c r="CE107" s="117"/>
      <c r="CF107" s="130"/>
      <c r="CG107" s="131"/>
      <c r="CH107" s="112"/>
      <c r="CI107" s="112"/>
      <c r="CJ107" s="131"/>
      <c r="CK107" s="131"/>
      <c r="CL107" s="131"/>
      <c r="CM107" s="131"/>
      <c r="CN107" s="112"/>
      <c r="CO107" s="131"/>
      <c r="CP107" s="131"/>
      <c r="CQ107" s="131"/>
      <c r="CR107" s="131"/>
      <c r="CS107" s="112"/>
      <c r="CT107" s="112"/>
      <c r="CU107" s="132"/>
      <c r="CV107" s="112"/>
      <c r="CW107" s="112"/>
      <c r="CX107" s="133"/>
      <c r="CY107" s="112"/>
      <c r="CZ107" s="112"/>
      <c r="DA107" s="131"/>
      <c r="DB107" s="117"/>
      <c r="DC107" s="112"/>
      <c r="DD107" s="134"/>
      <c r="DE107" s="112"/>
      <c r="DF107" s="112"/>
      <c r="DG107" s="112"/>
      <c r="DH107" s="112"/>
      <c r="DI107" s="135"/>
      <c r="DJ107" s="135"/>
      <c r="DK107" s="135"/>
      <c r="DL107" s="135"/>
      <c r="DM107" s="135"/>
      <c r="DN107" s="135"/>
      <c r="DO107" s="112"/>
      <c r="DP107" s="112"/>
      <c r="DQ107" s="112"/>
      <c r="DR107" s="112"/>
      <c r="DS107" s="136"/>
      <c r="DT107" s="115"/>
      <c r="DU107" s="132"/>
      <c r="DV107" s="124"/>
      <c r="DW107" s="137"/>
    </row>
    <row r="108" spans="1:127" ht="15">
      <c r="A108" s="106"/>
      <c r="B108" s="106"/>
      <c r="C108" s="153"/>
      <c r="D108" s="147"/>
      <c r="E108" s="108"/>
      <c r="F108" s="148"/>
      <c r="G108" s="148"/>
      <c r="H108" s="110"/>
      <c r="I108" s="148"/>
      <c r="J108" s="148"/>
      <c r="K108" s="148"/>
      <c r="L108" s="148"/>
      <c r="M108" s="111"/>
      <c r="N108" s="139"/>
      <c r="O108" s="140"/>
      <c r="P108" s="135"/>
      <c r="Q108" s="141"/>
      <c r="R108" s="139"/>
      <c r="S108" s="142"/>
      <c r="T108" s="140"/>
      <c r="U108" s="139"/>
      <c r="V108" s="139"/>
      <c r="W108" s="139"/>
      <c r="X108" s="139"/>
      <c r="Y108" s="118"/>
      <c r="Z108" s="139"/>
      <c r="AA108" s="139"/>
      <c r="AB108" s="139"/>
      <c r="AC108" s="139"/>
      <c r="AD108" s="139"/>
      <c r="AE108" s="139"/>
      <c r="AF108" s="139"/>
      <c r="AG108" s="139"/>
      <c r="AH108" s="139"/>
      <c r="AI108" s="139"/>
      <c r="AJ108" s="139"/>
      <c r="AK108" s="139"/>
      <c r="AL108" s="139"/>
      <c r="AM108" s="139"/>
      <c r="AN108" s="120"/>
      <c r="AO108" s="149"/>
      <c r="AP108" s="149"/>
      <c r="AQ108" s="149"/>
      <c r="AR108" s="139"/>
      <c r="AS108" s="139"/>
      <c r="AT108" s="123"/>
      <c r="AU108" s="139"/>
      <c r="AV108" s="145"/>
      <c r="AW108" s="150"/>
      <c r="AX108" s="139"/>
      <c r="AY108" s="139"/>
      <c r="AZ108" s="139"/>
      <c r="BA108" s="139"/>
      <c r="BB108" s="151"/>
      <c r="BC108" s="151"/>
      <c r="BD108" s="151"/>
      <c r="BE108" s="151"/>
      <c r="BF108" s="151"/>
      <c r="BG108" s="151"/>
      <c r="BH108" s="139"/>
      <c r="BI108" s="139"/>
      <c r="BJ108" s="139"/>
      <c r="BK108" s="139"/>
      <c r="BL108" s="139"/>
      <c r="BM108" s="146"/>
      <c r="BN108" s="141"/>
      <c r="BO108" s="124"/>
      <c r="BP108" s="137"/>
      <c r="BQ108" s="125"/>
      <c r="BR108" s="125"/>
      <c r="BS108" s="125"/>
      <c r="BT108" s="125"/>
      <c r="BU108" s="126"/>
      <c r="BV108" s="127"/>
      <c r="BW108" s="114"/>
      <c r="BX108" s="115"/>
      <c r="BY108" s="128"/>
      <c r="BZ108" s="129"/>
      <c r="CA108" s="117"/>
      <c r="CB108" s="130"/>
      <c r="CC108" s="130"/>
      <c r="CD108" s="130"/>
      <c r="CE108" s="117"/>
      <c r="CF108" s="130"/>
      <c r="CG108" s="131"/>
      <c r="CH108" s="112"/>
      <c r="CI108" s="112"/>
      <c r="CJ108" s="131"/>
      <c r="CK108" s="131"/>
      <c r="CL108" s="131"/>
      <c r="CM108" s="131"/>
      <c r="CN108" s="112"/>
      <c r="CO108" s="131"/>
      <c r="CP108" s="131"/>
      <c r="CQ108" s="131"/>
      <c r="CR108" s="131"/>
      <c r="CS108" s="112"/>
      <c r="CT108" s="112"/>
      <c r="CU108" s="132"/>
      <c r="CV108" s="112"/>
      <c r="CW108" s="112"/>
      <c r="CX108" s="133"/>
      <c r="CY108" s="112"/>
      <c r="CZ108" s="112"/>
      <c r="DA108" s="131"/>
      <c r="DB108" s="117"/>
      <c r="DC108" s="112"/>
      <c r="DD108" s="134"/>
      <c r="DE108" s="112"/>
      <c r="DF108" s="112"/>
      <c r="DG108" s="112"/>
      <c r="DH108" s="112"/>
      <c r="DI108" s="135"/>
      <c r="DJ108" s="135"/>
      <c r="DK108" s="135"/>
      <c r="DL108" s="135"/>
      <c r="DM108" s="135"/>
      <c r="DN108" s="135"/>
      <c r="DO108" s="112"/>
      <c r="DP108" s="112"/>
      <c r="DQ108" s="112"/>
      <c r="DR108" s="112"/>
      <c r="DS108" s="136"/>
      <c r="DT108" s="115"/>
      <c r="DU108" s="132"/>
      <c r="DV108" s="124"/>
      <c r="DW108" s="137"/>
    </row>
    <row r="109" spans="1:127" ht="15">
      <c r="A109" s="106"/>
      <c r="B109" s="106"/>
      <c r="C109" s="153"/>
      <c r="D109" s="147"/>
      <c r="E109" s="108"/>
      <c r="F109" s="148"/>
      <c r="G109" s="148"/>
      <c r="H109" s="110"/>
      <c r="I109" s="148"/>
      <c r="J109" s="148"/>
      <c r="K109" s="148"/>
      <c r="L109" s="148"/>
      <c r="M109" s="111"/>
      <c r="N109" s="139"/>
      <c r="O109" s="140"/>
      <c r="P109" s="135"/>
      <c r="Q109" s="141"/>
      <c r="R109" s="139"/>
      <c r="S109" s="142"/>
      <c r="T109" s="140"/>
      <c r="U109" s="139"/>
      <c r="V109" s="139"/>
      <c r="W109" s="139"/>
      <c r="X109" s="139"/>
      <c r="Y109" s="118"/>
      <c r="Z109" s="139"/>
      <c r="AA109" s="139"/>
      <c r="AB109" s="139"/>
      <c r="AC109" s="139"/>
      <c r="AD109" s="139"/>
      <c r="AE109" s="139"/>
      <c r="AF109" s="139"/>
      <c r="AG109" s="139"/>
      <c r="AH109" s="139"/>
      <c r="AI109" s="139"/>
      <c r="AJ109" s="139"/>
      <c r="AK109" s="139"/>
      <c r="AL109" s="139"/>
      <c r="AM109" s="139"/>
      <c r="AN109" s="120"/>
      <c r="AO109" s="149"/>
      <c r="AP109" s="149"/>
      <c r="AQ109" s="149"/>
      <c r="AR109" s="139"/>
      <c r="AS109" s="139"/>
      <c r="AT109" s="123"/>
      <c r="AU109" s="139"/>
      <c r="AV109" s="145"/>
      <c r="AW109" s="150"/>
      <c r="AX109" s="139"/>
      <c r="AY109" s="139"/>
      <c r="AZ109" s="139"/>
      <c r="BA109" s="139"/>
      <c r="BB109" s="151"/>
      <c r="BC109" s="151"/>
      <c r="BD109" s="151"/>
      <c r="BE109" s="151"/>
      <c r="BF109" s="151"/>
      <c r="BG109" s="151"/>
      <c r="BH109" s="139"/>
      <c r="BI109" s="139"/>
      <c r="BJ109" s="139"/>
      <c r="BK109" s="139"/>
      <c r="BL109" s="139"/>
      <c r="BM109" s="146"/>
      <c r="BN109" s="141"/>
      <c r="BO109" s="124"/>
      <c r="BP109" s="137"/>
      <c r="BQ109" s="125"/>
      <c r="BR109" s="125"/>
      <c r="BS109" s="125"/>
      <c r="BT109" s="125"/>
      <c r="BU109" s="126"/>
      <c r="BV109" s="127"/>
      <c r="BW109" s="114"/>
      <c r="BX109" s="115"/>
      <c r="BY109" s="128"/>
      <c r="BZ109" s="129"/>
      <c r="CA109" s="117"/>
      <c r="CB109" s="130"/>
      <c r="CC109" s="130"/>
      <c r="CD109" s="130"/>
      <c r="CE109" s="117"/>
      <c r="CF109" s="130"/>
      <c r="CG109" s="131"/>
      <c r="CH109" s="112"/>
      <c r="CI109" s="112"/>
      <c r="CJ109" s="131"/>
      <c r="CK109" s="131"/>
      <c r="CL109" s="131"/>
      <c r="CM109" s="131"/>
      <c r="CN109" s="112"/>
      <c r="CO109" s="131"/>
      <c r="CP109" s="131"/>
      <c r="CQ109" s="131"/>
      <c r="CR109" s="131"/>
      <c r="CS109" s="112"/>
      <c r="CT109" s="112"/>
      <c r="CU109" s="132"/>
      <c r="CV109" s="112"/>
      <c r="CW109" s="112"/>
      <c r="CX109" s="133"/>
      <c r="CY109" s="112"/>
      <c r="CZ109" s="112"/>
      <c r="DA109" s="131"/>
      <c r="DB109" s="117"/>
      <c r="DC109" s="112"/>
      <c r="DD109" s="134"/>
      <c r="DE109" s="112"/>
      <c r="DF109" s="112"/>
      <c r="DG109" s="112"/>
      <c r="DH109" s="112"/>
      <c r="DI109" s="135"/>
      <c r="DJ109" s="135"/>
      <c r="DK109" s="135"/>
      <c r="DL109" s="135"/>
      <c r="DM109" s="135"/>
      <c r="DN109" s="135"/>
      <c r="DO109" s="112"/>
      <c r="DP109" s="112"/>
      <c r="DQ109" s="112"/>
      <c r="DR109" s="112"/>
      <c r="DS109" s="136"/>
      <c r="DT109" s="115"/>
      <c r="DU109" s="132"/>
      <c r="DV109" s="124"/>
      <c r="DW109" s="137"/>
    </row>
    <row r="110" spans="1:127" ht="15">
      <c r="A110" s="106"/>
      <c r="B110" s="106"/>
      <c r="C110" s="153"/>
      <c r="D110" s="147"/>
      <c r="E110" s="108"/>
      <c r="F110" s="148"/>
      <c r="G110" s="148"/>
      <c r="H110" s="110"/>
      <c r="I110" s="148"/>
      <c r="J110" s="148"/>
      <c r="K110" s="148"/>
      <c r="L110" s="148"/>
      <c r="M110" s="111"/>
      <c r="N110" s="139"/>
      <c r="O110" s="140"/>
      <c r="P110" s="135"/>
      <c r="Q110" s="141"/>
      <c r="R110" s="139"/>
      <c r="S110" s="142"/>
      <c r="T110" s="140"/>
      <c r="U110" s="139"/>
      <c r="V110" s="139"/>
      <c r="W110" s="139"/>
      <c r="X110" s="139"/>
      <c r="Y110" s="118"/>
      <c r="Z110" s="139"/>
      <c r="AA110" s="139"/>
      <c r="AB110" s="139"/>
      <c r="AC110" s="139"/>
      <c r="AD110" s="139"/>
      <c r="AE110" s="139"/>
      <c r="AF110" s="139"/>
      <c r="AG110" s="139"/>
      <c r="AH110" s="139"/>
      <c r="AI110" s="139"/>
      <c r="AJ110" s="139"/>
      <c r="AK110" s="139"/>
      <c r="AL110" s="139"/>
      <c r="AM110" s="139"/>
      <c r="AN110" s="120"/>
      <c r="AO110" s="149"/>
      <c r="AP110" s="149"/>
      <c r="AQ110" s="149"/>
      <c r="AR110" s="139"/>
      <c r="AS110" s="139"/>
      <c r="AT110" s="123"/>
      <c r="AU110" s="139"/>
      <c r="AV110" s="145"/>
      <c r="AW110" s="150"/>
      <c r="AX110" s="139"/>
      <c r="AY110" s="139"/>
      <c r="AZ110" s="139"/>
      <c r="BA110" s="139"/>
      <c r="BB110" s="151"/>
      <c r="BC110" s="151"/>
      <c r="BD110" s="151"/>
      <c r="BE110" s="151"/>
      <c r="BF110" s="151"/>
      <c r="BG110" s="151"/>
      <c r="BH110" s="139"/>
      <c r="BI110" s="139"/>
      <c r="BJ110" s="139"/>
      <c r="BK110" s="139"/>
      <c r="BL110" s="139"/>
      <c r="BM110" s="146"/>
      <c r="BN110" s="141"/>
      <c r="BO110" s="124"/>
      <c r="BP110" s="137"/>
      <c r="BQ110" s="125"/>
      <c r="BR110" s="125"/>
      <c r="BS110" s="125"/>
      <c r="BT110" s="125"/>
      <c r="BU110" s="126"/>
      <c r="BV110" s="127"/>
      <c r="BW110" s="114"/>
      <c r="BX110" s="115"/>
      <c r="BY110" s="128"/>
      <c r="BZ110" s="129"/>
      <c r="CA110" s="117"/>
      <c r="CB110" s="130"/>
      <c r="CC110" s="130"/>
      <c r="CD110" s="130"/>
      <c r="CE110" s="117"/>
      <c r="CF110" s="130"/>
      <c r="CG110" s="131"/>
      <c r="CH110" s="112"/>
      <c r="CI110" s="112"/>
      <c r="CJ110" s="131"/>
      <c r="CK110" s="131"/>
      <c r="CL110" s="131"/>
      <c r="CM110" s="131"/>
      <c r="CN110" s="112"/>
      <c r="CO110" s="131"/>
      <c r="CP110" s="131"/>
      <c r="CQ110" s="131"/>
      <c r="CR110" s="131"/>
      <c r="CS110" s="112"/>
      <c r="CT110" s="112"/>
      <c r="CU110" s="132"/>
      <c r="CV110" s="112"/>
      <c r="CW110" s="112"/>
      <c r="CX110" s="133"/>
      <c r="CY110" s="112"/>
      <c r="CZ110" s="112"/>
      <c r="DA110" s="131"/>
      <c r="DB110" s="117"/>
      <c r="DC110" s="112"/>
      <c r="DD110" s="134"/>
      <c r="DE110" s="112"/>
      <c r="DF110" s="112"/>
      <c r="DG110" s="112"/>
      <c r="DH110" s="112"/>
      <c r="DI110" s="135"/>
      <c r="DJ110" s="135"/>
      <c r="DK110" s="135"/>
      <c r="DL110" s="135"/>
      <c r="DM110" s="135"/>
      <c r="DN110" s="135"/>
      <c r="DO110" s="112"/>
      <c r="DP110" s="112"/>
      <c r="DQ110" s="112"/>
      <c r="DR110" s="112"/>
      <c r="DS110" s="136"/>
      <c r="DT110" s="115"/>
      <c r="DU110" s="132"/>
      <c r="DV110" s="124"/>
      <c r="DW110" s="137"/>
    </row>
    <row r="111" spans="1:127" ht="15">
      <c r="A111" s="106"/>
      <c r="B111" s="106"/>
      <c r="C111" s="153"/>
      <c r="D111" s="147"/>
      <c r="E111" s="108"/>
      <c r="F111" s="148"/>
      <c r="G111" s="148"/>
      <c r="H111" s="110"/>
      <c r="I111" s="148"/>
      <c r="J111" s="148"/>
      <c r="K111" s="148"/>
      <c r="L111" s="148"/>
      <c r="M111" s="111"/>
      <c r="N111" s="139"/>
      <c r="O111" s="140"/>
      <c r="P111" s="135"/>
      <c r="Q111" s="141"/>
      <c r="R111" s="139"/>
      <c r="S111" s="142"/>
      <c r="T111" s="140"/>
      <c r="U111" s="139"/>
      <c r="V111" s="139"/>
      <c r="W111" s="139"/>
      <c r="X111" s="139"/>
      <c r="Y111" s="118"/>
      <c r="Z111" s="139"/>
      <c r="AA111" s="139"/>
      <c r="AB111" s="139"/>
      <c r="AC111" s="139"/>
      <c r="AD111" s="139"/>
      <c r="AE111" s="139"/>
      <c r="AF111" s="139"/>
      <c r="AG111" s="139"/>
      <c r="AH111" s="139"/>
      <c r="AI111" s="139"/>
      <c r="AJ111" s="139"/>
      <c r="AK111" s="139"/>
      <c r="AL111" s="139"/>
      <c r="AM111" s="139"/>
      <c r="AN111" s="120"/>
      <c r="AO111" s="149"/>
      <c r="AP111" s="149"/>
      <c r="AQ111" s="149"/>
      <c r="AR111" s="139"/>
      <c r="AS111" s="139"/>
      <c r="AT111" s="123"/>
      <c r="AU111" s="139"/>
      <c r="AV111" s="145"/>
      <c r="AW111" s="150"/>
      <c r="AX111" s="139"/>
      <c r="AY111" s="139"/>
      <c r="AZ111" s="139"/>
      <c r="BA111" s="139"/>
      <c r="BB111" s="151"/>
      <c r="BC111" s="151"/>
      <c r="BD111" s="151"/>
      <c r="BE111" s="151"/>
      <c r="BF111" s="151"/>
      <c r="BG111" s="151"/>
      <c r="BH111" s="139"/>
      <c r="BI111" s="139"/>
      <c r="BJ111" s="139"/>
      <c r="BK111" s="139"/>
      <c r="BL111" s="139"/>
      <c r="BM111" s="146"/>
      <c r="BN111" s="141"/>
      <c r="BO111" s="124"/>
      <c r="BP111" s="137"/>
      <c r="BQ111" s="125"/>
      <c r="BR111" s="125"/>
      <c r="BS111" s="125"/>
      <c r="BT111" s="125"/>
      <c r="BU111" s="126"/>
      <c r="BV111" s="127"/>
      <c r="BW111" s="114"/>
      <c r="BX111" s="115"/>
      <c r="BY111" s="128"/>
      <c r="BZ111" s="129"/>
      <c r="CA111" s="117"/>
      <c r="CB111" s="130"/>
      <c r="CC111" s="130"/>
      <c r="CD111" s="130"/>
      <c r="CE111" s="117"/>
      <c r="CF111" s="130"/>
      <c r="CG111" s="131"/>
      <c r="CH111" s="112"/>
      <c r="CI111" s="112"/>
      <c r="CJ111" s="131"/>
      <c r="CK111" s="131"/>
      <c r="CL111" s="131"/>
      <c r="CM111" s="131"/>
      <c r="CN111" s="112"/>
      <c r="CO111" s="131"/>
      <c r="CP111" s="131"/>
      <c r="CQ111" s="131"/>
      <c r="CR111" s="131"/>
      <c r="CS111" s="112"/>
      <c r="CT111" s="112"/>
      <c r="CU111" s="132"/>
      <c r="CV111" s="112"/>
      <c r="CW111" s="112"/>
      <c r="CX111" s="133"/>
      <c r="CY111" s="112"/>
      <c r="CZ111" s="112"/>
      <c r="DA111" s="131"/>
      <c r="DB111" s="117"/>
      <c r="DC111" s="112"/>
      <c r="DD111" s="134"/>
      <c r="DE111" s="112"/>
      <c r="DF111" s="112"/>
      <c r="DG111" s="112"/>
      <c r="DH111" s="112"/>
      <c r="DI111" s="135"/>
      <c r="DJ111" s="135"/>
      <c r="DK111" s="135"/>
      <c r="DL111" s="135"/>
      <c r="DM111" s="135"/>
      <c r="DN111" s="135"/>
      <c r="DO111" s="112"/>
      <c r="DP111" s="112"/>
      <c r="DQ111" s="112"/>
      <c r="DR111" s="112"/>
      <c r="DS111" s="136"/>
      <c r="DT111" s="115"/>
      <c r="DU111" s="132"/>
      <c r="DV111" s="124"/>
      <c r="DW111" s="137"/>
    </row>
    <row r="112" spans="1:127" ht="15">
      <c r="A112" s="106"/>
      <c r="B112" s="106"/>
      <c r="C112" s="153"/>
      <c r="D112" s="147"/>
      <c r="E112" s="108"/>
      <c r="F112" s="148"/>
      <c r="G112" s="148"/>
      <c r="H112" s="110"/>
      <c r="I112" s="148"/>
      <c r="J112" s="148"/>
      <c r="K112" s="148"/>
      <c r="L112" s="148"/>
      <c r="M112" s="111"/>
      <c r="N112" s="139"/>
      <c r="O112" s="140"/>
      <c r="P112" s="135"/>
      <c r="Q112" s="141"/>
      <c r="R112" s="139"/>
      <c r="S112" s="142"/>
      <c r="T112" s="140"/>
      <c r="U112" s="139"/>
      <c r="V112" s="139"/>
      <c r="W112" s="139"/>
      <c r="X112" s="139"/>
      <c r="Y112" s="118"/>
      <c r="Z112" s="139"/>
      <c r="AA112" s="139"/>
      <c r="AB112" s="139"/>
      <c r="AC112" s="139"/>
      <c r="AD112" s="139"/>
      <c r="AE112" s="139"/>
      <c r="AF112" s="139"/>
      <c r="AG112" s="139"/>
      <c r="AH112" s="139"/>
      <c r="AI112" s="139"/>
      <c r="AJ112" s="139"/>
      <c r="AK112" s="139"/>
      <c r="AL112" s="139"/>
      <c r="AM112" s="139"/>
      <c r="AN112" s="120"/>
      <c r="AO112" s="149"/>
      <c r="AP112" s="149"/>
      <c r="AQ112" s="149"/>
      <c r="AR112" s="139"/>
      <c r="AS112" s="139"/>
      <c r="AT112" s="123"/>
      <c r="AU112" s="139"/>
      <c r="AV112" s="145"/>
      <c r="AW112" s="150"/>
      <c r="AX112" s="139"/>
      <c r="AY112" s="139"/>
      <c r="AZ112" s="139"/>
      <c r="BA112" s="139"/>
      <c r="BB112" s="151"/>
      <c r="BC112" s="151"/>
      <c r="BD112" s="151"/>
      <c r="BE112" s="151"/>
      <c r="BF112" s="151"/>
      <c r="BG112" s="151"/>
      <c r="BH112" s="139"/>
      <c r="BI112" s="139"/>
      <c r="BJ112" s="139"/>
      <c r="BK112" s="139"/>
      <c r="BL112" s="139"/>
      <c r="BM112" s="146"/>
      <c r="BN112" s="141"/>
      <c r="BO112" s="124"/>
      <c r="BP112" s="137"/>
      <c r="BQ112" s="125"/>
      <c r="BR112" s="125"/>
      <c r="BS112" s="125"/>
      <c r="BT112" s="125"/>
      <c r="BU112" s="126"/>
      <c r="BV112" s="127"/>
      <c r="BW112" s="114"/>
      <c r="BX112" s="115"/>
      <c r="BY112" s="128"/>
      <c r="BZ112" s="129"/>
      <c r="CA112" s="117"/>
      <c r="CB112" s="130"/>
      <c r="CC112" s="130"/>
      <c r="CD112" s="130"/>
      <c r="CE112" s="117"/>
      <c r="CF112" s="130"/>
      <c r="CG112" s="131"/>
      <c r="CH112" s="112"/>
      <c r="CI112" s="112"/>
      <c r="CJ112" s="131"/>
      <c r="CK112" s="131"/>
      <c r="CL112" s="131"/>
      <c r="CM112" s="131"/>
      <c r="CN112" s="112"/>
      <c r="CO112" s="131"/>
      <c r="CP112" s="131"/>
      <c r="CQ112" s="131"/>
      <c r="CR112" s="131"/>
      <c r="CS112" s="112"/>
      <c r="CT112" s="112"/>
      <c r="CU112" s="132"/>
      <c r="CV112" s="112"/>
      <c r="CW112" s="112"/>
      <c r="CX112" s="133"/>
      <c r="CY112" s="112"/>
      <c r="CZ112" s="112"/>
      <c r="DA112" s="131"/>
      <c r="DB112" s="117"/>
      <c r="DC112" s="112"/>
      <c r="DD112" s="134"/>
      <c r="DE112" s="112"/>
      <c r="DF112" s="112"/>
      <c r="DG112" s="112"/>
      <c r="DH112" s="112"/>
      <c r="DI112" s="135"/>
      <c r="DJ112" s="135"/>
      <c r="DK112" s="135"/>
      <c r="DL112" s="135"/>
      <c r="DM112" s="135"/>
      <c r="DN112" s="135"/>
      <c r="DO112" s="112"/>
      <c r="DP112" s="112"/>
      <c r="DQ112" s="112"/>
      <c r="DR112" s="112"/>
      <c r="DS112" s="136"/>
      <c r="DT112" s="115"/>
      <c r="DU112" s="132"/>
      <c r="DV112" s="124"/>
      <c r="DW112" s="137"/>
    </row>
    <row r="113" spans="1:127" ht="15">
      <c r="A113" s="106"/>
      <c r="B113" s="106"/>
      <c r="C113" s="153"/>
      <c r="D113" s="147"/>
      <c r="E113" s="108"/>
      <c r="F113" s="148"/>
      <c r="G113" s="148"/>
      <c r="H113" s="110"/>
      <c r="I113" s="148"/>
      <c r="J113" s="148"/>
      <c r="K113" s="148"/>
      <c r="L113" s="148"/>
      <c r="M113" s="111"/>
      <c r="N113" s="139"/>
      <c r="O113" s="140"/>
      <c r="P113" s="135"/>
      <c r="Q113" s="141"/>
      <c r="R113" s="139"/>
      <c r="S113" s="142"/>
      <c r="T113" s="140"/>
      <c r="U113" s="139"/>
      <c r="V113" s="139"/>
      <c r="W113" s="139"/>
      <c r="X113" s="139"/>
      <c r="Y113" s="118"/>
      <c r="Z113" s="139"/>
      <c r="AA113" s="139"/>
      <c r="AB113" s="139"/>
      <c r="AC113" s="139"/>
      <c r="AD113" s="139"/>
      <c r="AE113" s="139"/>
      <c r="AF113" s="139"/>
      <c r="AG113" s="139"/>
      <c r="AH113" s="139"/>
      <c r="AI113" s="139"/>
      <c r="AJ113" s="139"/>
      <c r="AK113" s="139"/>
      <c r="AL113" s="139"/>
      <c r="AM113" s="139"/>
      <c r="AN113" s="120"/>
      <c r="AO113" s="149"/>
      <c r="AP113" s="149"/>
      <c r="AQ113" s="149"/>
      <c r="AR113" s="139"/>
      <c r="AS113" s="139"/>
      <c r="AT113" s="123"/>
      <c r="AU113" s="139"/>
      <c r="AV113" s="145"/>
      <c r="AW113" s="150"/>
      <c r="AX113" s="139"/>
      <c r="AY113" s="139"/>
      <c r="AZ113" s="139"/>
      <c r="BA113" s="139"/>
      <c r="BB113" s="151"/>
      <c r="BC113" s="151"/>
      <c r="BD113" s="151"/>
      <c r="BE113" s="151"/>
      <c r="BF113" s="151"/>
      <c r="BG113" s="151"/>
      <c r="BH113" s="139"/>
      <c r="BI113" s="139"/>
      <c r="BJ113" s="139"/>
      <c r="BK113" s="139"/>
      <c r="BL113" s="139"/>
      <c r="BM113" s="146"/>
      <c r="BN113" s="141"/>
      <c r="BO113" s="124"/>
      <c r="BP113" s="137"/>
      <c r="BQ113" s="125"/>
      <c r="BR113" s="125"/>
      <c r="BS113" s="125"/>
      <c r="BT113" s="125"/>
      <c r="BU113" s="126"/>
      <c r="BV113" s="127"/>
      <c r="BW113" s="114"/>
      <c r="BX113" s="115"/>
      <c r="BY113" s="128"/>
      <c r="BZ113" s="129"/>
      <c r="CA113" s="117"/>
      <c r="CB113" s="130"/>
      <c r="CC113" s="130"/>
      <c r="CD113" s="130"/>
      <c r="CE113" s="117"/>
      <c r="CF113" s="130"/>
      <c r="CG113" s="131"/>
      <c r="CH113" s="112"/>
      <c r="CI113" s="112"/>
      <c r="CJ113" s="131"/>
      <c r="CK113" s="131"/>
      <c r="CL113" s="131"/>
      <c r="CM113" s="131"/>
      <c r="CN113" s="112"/>
      <c r="CO113" s="131"/>
      <c r="CP113" s="131"/>
      <c r="CQ113" s="131"/>
      <c r="CR113" s="131"/>
      <c r="CS113" s="112"/>
      <c r="CT113" s="112"/>
      <c r="CU113" s="132"/>
      <c r="CV113" s="112"/>
      <c r="CW113" s="112"/>
      <c r="CX113" s="133"/>
      <c r="CY113" s="112"/>
      <c r="CZ113" s="112"/>
      <c r="DA113" s="131"/>
      <c r="DB113" s="117"/>
      <c r="DC113" s="112"/>
      <c r="DD113" s="134"/>
      <c r="DE113" s="112"/>
      <c r="DF113" s="112"/>
      <c r="DG113" s="112"/>
      <c r="DH113" s="112"/>
      <c r="DI113" s="135"/>
      <c r="DJ113" s="135"/>
      <c r="DK113" s="135"/>
      <c r="DL113" s="135"/>
      <c r="DM113" s="135"/>
      <c r="DN113" s="135"/>
      <c r="DO113" s="112"/>
      <c r="DP113" s="112"/>
      <c r="DQ113" s="112"/>
      <c r="DR113" s="112"/>
      <c r="DS113" s="136"/>
      <c r="DT113" s="115"/>
      <c r="DU113" s="132"/>
      <c r="DV113" s="124"/>
      <c r="DW113" s="137"/>
    </row>
    <row r="114" spans="1:127" ht="15">
      <c r="A114" s="106"/>
      <c r="B114" s="106"/>
      <c r="C114" s="153"/>
      <c r="D114" s="147"/>
      <c r="E114" s="108"/>
      <c r="F114" s="148"/>
      <c r="G114" s="148"/>
      <c r="H114" s="110"/>
      <c r="I114" s="148"/>
      <c r="J114" s="148"/>
      <c r="K114" s="148"/>
      <c r="L114" s="148"/>
      <c r="M114" s="111"/>
      <c r="N114" s="139"/>
      <c r="O114" s="140"/>
      <c r="P114" s="135"/>
      <c r="Q114" s="141"/>
      <c r="R114" s="139"/>
      <c r="S114" s="142"/>
      <c r="T114" s="140"/>
      <c r="U114" s="139"/>
      <c r="V114" s="139"/>
      <c r="W114" s="139"/>
      <c r="X114" s="139"/>
      <c r="Y114" s="118"/>
      <c r="Z114" s="139"/>
      <c r="AA114" s="139"/>
      <c r="AB114" s="139"/>
      <c r="AC114" s="139"/>
      <c r="AD114" s="139"/>
      <c r="AE114" s="139"/>
      <c r="AF114" s="139"/>
      <c r="AG114" s="139"/>
      <c r="AH114" s="139"/>
      <c r="AI114" s="139"/>
      <c r="AJ114" s="139"/>
      <c r="AK114" s="139"/>
      <c r="AL114" s="139"/>
      <c r="AM114" s="139"/>
      <c r="AN114" s="120"/>
      <c r="AO114" s="149"/>
      <c r="AP114" s="149"/>
      <c r="AQ114" s="149"/>
      <c r="AR114" s="139"/>
      <c r="AS114" s="139"/>
      <c r="AT114" s="123"/>
      <c r="AU114" s="139"/>
      <c r="AV114" s="145"/>
      <c r="AW114" s="150"/>
      <c r="AX114" s="139"/>
      <c r="AY114" s="139"/>
      <c r="AZ114" s="139"/>
      <c r="BA114" s="139"/>
      <c r="BB114" s="151"/>
      <c r="BC114" s="151"/>
      <c r="BD114" s="151"/>
      <c r="BE114" s="151"/>
      <c r="BF114" s="151"/>
      <c r="BG114" s="151"/>
      <c r="BH114" s="139"/>
      <c r="BI114" s="139"/>
      <c r="BJ114" s="139"/>
      <c r="BK114" s="139"/>
      <c r="BL114" s="139"/>
      <c r="BM114" s="146"/>
      <c r="BN114" s="141"/>
      <c r="BO114" s="124"/>
      <c r="BP114" s="137"/>
      <c r="BQ114" s="125"/>
      <c r="BR114" s="125"/>
      <c r="BS114" s="125"/>
      <c r="BT114" s="125"/>
      <c r="BU114" s="126"/>
      <c r="BV114" s="127"/>
      <c r="BW114" s="114"/>
      <c r="BX114" s="115"/>
      <c r="BY114" s="128"/>
      <c r="BZ114" s="129"/>
      <c r="CA114" s="117"/>
      <c r="CB114" s="130"/>
      <c r="CC114" s="130"/>
      <c r="CD114" s="130"/>
      <c r="CE114" s="117"/>
      <c r="CF114" s="130"/>
      <c r="CG114" s="131"/>
      <c r="CH114" s="112"/>
      <c r="CI114" s="112"/>
      <c r="CJ114" s="131"/>
      <c r="CK114" s="131"/>
      <c r="CL114" s="131"/>
      <c r="CM114" s="131"/>
      <c r="CN114" s="112"/>
      <c r="CO114" s="131"/>
      <c r="CP114" s="131"/>
      <c r="CQ114" s="131"/>
      <c r="CR114" s="131"/>
      <c r="CS114" s="112"/>
      <c r="CT114" s="112"/>
      <c r="CU114" s="132"/>
      <c r="CV114" s="112"/>
      <c r="CW114" s="112"/>
      <c r="CX114" s="133"/>
      <c r="CY114" s="112"/>
      <c r="CZ114" s="112"/>
      <c r="DA114" s="131"/>
      <c r="DB114" s="117"/>
      <c r="DC114" s="112"/>
      <c r="DD114" s="134"/>
      <c r="DE114" s="112"/>
      <c r="DF114" s="112"/>
      <c r="DG114" s="112"/>
      <c r="DH114" s="112"/>
      <c r="DI114" s="135"/>
      <c r="DJ114" s="135"/>
      <c r="DK114" s="135"/>
      <c r="DL114" s="135"/>
      <c r="DM114" s="135"/>
      <c r="DN114" s="135"/>
      <c r="DO114" s="112"/>
      <c r="DP114" s="112"/>
      <c r="DQ114" s="112"/>
      <c r="DR114" s="112"/>
      <c r="DS114" s="136"/>
      <c r="DT114" s="115"/>
      <c r="DU114" s="132"/>
      <c r="DV114" s="124"/>
      <c r="DW114" s="137"/>
    </row>
    <row r="115" spans="1:127" ht="15">
      <c r="A115" s="106"/>
      <c r="B115" s="106"/>
      <c r="C115" s="153"/>
      <c r="D115" s="147"/>
      <c r="E115" s="108"/>
      <c r="F115" s="148"/>
      <c r="G115" s="148"/>
      <c r="H115" s="110"/>
      <c r="I115" s="148"/>
      <c r="J115" s="148"/>
      <c r="K115" s="148"/>
      <c r="L115" s="148"/>
      <c r="M115" s="111"/>
      <c r="N115" s="139"/>
      <c r="O115" s="140"/>
      <c r="P115" s="135"/>
      <c r="Q115" s="141"/>
      <c r="R115" s="139"/>
      <c r="S115" s="142"/>
      <c r="T115" s="140"/>
      <c r="U115" s="139"/>
      <c r="V115" s="139"/>
      <c r="W115" s="139"/>
      <c r="X115" s="139"/>
      <c r="Y115" s="118"/>
      <c r="Z115" s="139"/>
      <c r="AA115" s="139"/>
      <c r="AB115" s="139"/>
      <c r="AC115" s="139"/>
      <c r="AD115" s="139"/>
      <c r="AE115" s="139"/>
      <c r="AF115" s="139"/>
      <c r="AG115" s="139"/>
      <c r="AH115" s="139"/>
      <c r="AI115" s="139"/>
      <c r="AJ115" s="139"/>
      <c r="AK115" s="139"/>
      <c r="AL115" s="139"/>
      <c r="AM115" s="139"/>
      <c r="AN115" s="120"/>
      <c r="AO115" s="149"/>
      <c r="AP115" s="149"/>
      <c r="AQ115" s="149"/>
      <c r="AR115" s="139"/>
      <c r="AS115" s="139"/>
      <c r="AT115" s="123"/>
      <c r="AU115" s="139"/>
      <c r="AV115" s="145"/>
      <c r="AW115" s="150"/>
      <c r="AX115" s="139"/>
      <c r="AY115" s="139"/>
      <c r="AZ115" s="139"/>
      <c r="BA115" s="139"/>
      <c r="BB115" s="151"/>
      <c r="BC115" s="151"/>
      <c r="BD115" s="151"/>
      <c r="BE115" s="151"/>
      <c r="BF115" s="151"/>
      <c r="BG115" s="151"/>
      <c r="BH115" s="139"/>
      <c r="BI115" s="139"/>
      <c r="BJ115" s="139"/>
      <c r="BK115" s="139"/>
      <c r="BL115" s="139"/>
      <c r="BM115" s="146"/>
      <c r="BN115" s="141"/>
      <c r="BO115" s="124"/>
      <c r="BP115" s="137"/>
      <c r="BQ115" s="125"/>
      <c r="BR115" s="125"/>
      <c r="BS115" s="125"/>
      <c r="BT115" s="125"/>
      <c r="BU115" s="126"/>
      <c r="BV115" s="127"/>
      <c r="BW115" s="114"/>
      <c r="BX115" s="115"/>
      <c r="BY115" s="128"/>
      <c r="BZ115" s="129"/>
      <c r="CA115" s="117"/>
      <c r="CB115" s="130"/>
      <c r="CC115" s="130"/>
      <c r="CD115" s="130"/>
      <c r="CE115" s="117"/>
      <c r="CF115" s="130"/>
      <c r="CG115" s="131"/>
      <c r="CH115" s="112"/>
      <c r="CI115" s="112"/>
      <c r="CJ115" s="131"/>
      <c r="CK115" s="131"/>
      <c r="CL115" s="131"/>
      <c r="CM115" s="131"/>
      <c r="CN115" s="112"/>
      <c r="CO115" s="131"/>
      <c r="CP115" s="131"/>
      <c r="CQ115" s="131"/>
      <c r="CR115" s="131"/>
      <c r="CS115" s="112"/>
      <c r="CT115" s="112"/>
      <c r="CU115" s="132"/>
      <c r="CV115" s="112"/>
      <c r="CW115" s="112"/>
      <c r="CX115" s="133"/>
      <c r="CY115" s="112"/>
      <c r="CZ115" s="112"/>
      <c r="DA115" s="131"/>
      <c r="DB115" s="117"/>
      <c r="DC115" s="112"/>
      <c r="DD115" s="134"/>
      <c r="DE115" s="112"/>
      <c r="DF115" s="112"/>
      <c r="DG115" s="112"/>
      <c r="DH115" s="112"/>
      <c r="DI115" s="135"/>
      <c r="DJ115" s="135"/>
      <c r="DK115" s="135"/>
      <c r="DL115" s="135"/>
      <c r="DM115" s="135"/>
      <c r="DN115" s="135"/>
      <c r="DO115" s="112"/>
      <c r="DP115" s="112"/>
      <c r="DQ115" s="112"/>
      <c r="DR115" s="112"/>
      <c r="DS115" s="136"/>
      <c r="DT115" s="115"/>
      <c r="DU115" s="132"/>
      <c r="DV115" s="124"/>
      <c r="DW115" s="137"/>
    </row>
    <row r="116" spans="1:127" ht="15">
      <c r="A116" s="106"/>
      <c r="B116" s="106"/>
      <c r="C116" s="153"/>
      <c r="D116" s="147"/>
      <c r="E116" s="108"/>
      <c r="F116" s="148"/>
      <c r="G116" s="148"/>
      <c r="H116" s="110"/>
      <c r="I116" s="148"/>
      <c r="J116" s="148"/>
      <c r="K116" s="148"/>
      <c r="L116" s="148"/>
      <c r="M116" s="111"/>
      <c r="N116" s="139"/>
      <c r="O116" s="140"/>
      <c r="P116" s="135"/>
      <c r="Q116" s="141"/>
      <c r="R116" s="139"/>
      <c r="S116" s="142"/>
      <c r="T116" s="140"/>
      <c r="U116" s="139"/>
      <c r="V116" s="139"/>
      <c r="W116" s="139"/>
      <c r="X116" s="139"/>
      <c r="Y116" s="118"/>
      <c r="Z116" s="139"/>
      <c r="AA116" s="139"/>
      <c r="AB116" s="139"/>
      <c r="AC116" s="139"/>
      <c r="AD116" s="139"/>
      <c r="AE116" s="139"/>
      <c r="AF116" s="139"/>
      <c r="AG116" s="139"/>
      <c r="AH116" s="139"/>
      <c r="AI116" s="139"/>
      <c r="AJ116" s="139"/>
      <c r="AK116" s="139"/>
      <c r="AL116" s="139"/>
      <c r="AM116" s="139"/>
      <c r="AN116" s="120"/>
      <c r="AO116" s="149"/>
      <c r="AP116" s="149"/>
      <c r="AQ116" s="149"/>
      <c r="AR116" s="139"/>
      <c r="AS116" s="139"/>
      <c r="AT116" s="123"/>
      <c r="AU116" s="139"/>
      <c r="AV116" s="145"/>
      <c r="AW116" s="150"/>
      <c r="AX116" s="139"/>
      <c r="AY116" s="139"/>
      <c r="AZ116" s="139"/>
      <c r="BA116" s="139"/>
      <c r="BB116" s="151"/>
      <c r="BC116" s="151"/>
      <c r="BD116" s="151"/>
      <c r="BE116" s="151"/>
      <c r="BF116" s="151"/>
      <c r="BG116" s="151"/>
      <c r="BH116" s="139"/>
      <c r="BI116" s="139"/>
      <c r="BJ116" s="139"/>
      <c r="BK116" s="139"/>
      <c r="BL116" s="139"/>
      <c r="BM116" s="146"/>
      <c r="BN116" s="141"/>
      <c r="BO116" s="124"/>
      <c r="BP116" s="137"/>
      <c r="BQ116" s="125"/>
      <c r="BR116" s="125"/>
      <c r="BS116" s="125"/>
      <c r="BT116" s="125"/>
      <c r="BU116" s="126"/>
      <c r="BV116" s="127"/>
      <c r="BW116" s="114"/>
      <c r="BX116" s="115"/>
      <c r="BY116" s="128"/>
      <c r="BZ116" s="129"/>
      <c r="CA116" s="117"/>
      <c r="CB116" s="130"/>
      <c r="CC116" s="130"/>
      <c r="CD116" s="130"/>
      <c r="CE116" s="117"/>
      <c r="CF116" s="130"/>
      <c r="CG116" s="131"/>
      <c r="CH116" s="112"/>
      <c r="CI116" s="112"/>
      <c r="CJ116" s="131"/>
      <c r="CK116" s="131"/>
      <c r="CL116" s="131"/>
      <c r="CM116" s="131"/>
      <c r="CN116" s="112"/>
      <c r="CO116" s="131"/>
      <c r="CP116" s="131"/>
      <c r="CQ116" s="131"/>
      <c r="CR116" s="131"/>
      <c r="CS116" s="112"/>
      <c r="CT116" s="112"/>
      <c r="CU116" s="132"/>
      <c r="CV116" s="112"/>
      <c r="CW116" s="112"/>
      <c r="CX116" s="133"/>
      <c r="CY116" s="112"/>
      <c r="CZ116" s="112"/>
      <c r="DA116" s="131"/>
      <c r="DB116" s="117"/>
      <c r="DC116" s="112"/>
      <c r="DD116" s="134"/>
      <c r="DE116" s="112"/>
      <c r="DF116" s="112"/>
      <c r="DG116" s="112"/>
      <c r="DH116" s="112"/>
      <c r="DI116" s="135"/>
      <c r="DJ116" s="135"/>
      <c r="DK116" s="135"/>
      <c r="DL116" s="135"/>
      <c r="DM116" s="135"/>
      <c r="DN116" s="135"/>
      <c r="DO116" s="112"/>
      <c r="DP116" s="112"/>
      <c r="DQ116" s="112"/>
      <c r="DR116" s="112"/>
      <c r="DS116" s="136"/>
      <c r="DT116" s="115"/>
      <c r="DU116" s="132"/>
      <c r="DV116" s="124"/>
      <c r="DW116" s="137"/>
    </row>
    <row r="117" spans="1:127" ht="15">
      <c r="A117" s="106"/>
      <c r="B117" s="106"/>
      <c r="C117" s="153"/>
      <c r="D117" s="147"/>
      <c r="E117" s="108"/>
      <c r="F117" s="148"/>
      <c r="G117" s="148"/>
      <c r="H117" s="110"/>
      <c r="I117" s="148"/>
      <c r="J117" s="148"/>
      <c r="K117" s="148"/>
      <c r="L117" s="148"/>
      <c r="M117" s="111"/>
      <c r="N117" s="139"/>
      <c r="O117" s="140"/>
      <c r="P117" s="135"/>
      <c r="Q117" s="141"/>
      <c r="R117" s="139"/>
      <c r="S117" s="142"/>
      <c r="T117" s="140"/>
      <c r="U117" s="139"/>
      <c r="V117" s="139"/>
      <c r="W117" s="139"/>
      <c r="X117" s="139"/>
      <c r="Y117" s="118"/>
      <c r="Z117" s="139"/>
      <c r="AA117" s="139"/>
      <c r="AB117" s="139"/>
      <c r="AC117" s="139"/>
      <c r="AD117" s="139"/>
      <c r="AE117" s="139"/>
      <c r="AF117" s="139"/>
      <c r="AG117" s="139"/>
      <c r="AH117" s="139"/>
      <c r="AI117" s="139"/>
      <c r="AJ117" s="139"/>
      <c r="AK117" s="139"/>
      <c r="AL117" s="139"/>
      <c r="AM117" s="139"/>
      <c r="AN117" s="120"/>
      <c r="AO117" s="149"/>
      <c r="AP117" s="149"/>
      <c r="AQ117" s="149"/>
      <c r="AR117" s="139"/>
      <c r="AS117" s="139"/>
      <c r="AT117" s="123"/>
      <c r="AU117" s="139"/>
      <c r="AV117" s="145"/>
      <c r="AW117" s="150"/>
      <c r="AX117" s="139"/>
      <c r="AY117" s="139"/>
      <c r="AZ117" s="139"/>
      <c r="BA117" s="139"/>
      <c r="BB117" s="151"/>
      <c r="BC117" s="151"/>
      <c r="BD117" s="151"/>
      <c r="BE117" s="151"/>
      <c r="BF117" s="151"/>
      <c r="BG117" s="151"/>
      <c r="BH117" s="139"/>
      <c r="BI117" s="139"/>
      <c r="BJ117" s="139"/>
      <c r="BK117" s="139"/>
      <c r="BL117" s="139"/>
      <c r="BM117" s="146"/>
      <c r="BN117" s="141"/>
      <c r="BO117" s="124"/>
      <c r="BP117" s="137"/>
      <c r="BQ117" s="125"/>
      <c r="BR117" s="125"/>
      <c r="BS117" s="125"/>
      <c r="BT117" s="125"/>
      <c r="BU117" s="126"/>
      <c r="BV117" s="127"/>
      <c r="BW117" s="114"/>
      <c r="BX117" s="115"/>
      <c r="BY117" s="128"/>
      <c r="BZ117" s="129"/>
      <c r="CA117" s="117"/>
      <c r="CB117" s="130"/>
      <c r="CC117" s="130"/>
      <c r="CD117" s="130"/>
      <c r="CE117" s="117"/>
      <c r="CF117" s="130"/>
      <c r="CG117" s="131"/>
      <c r="CH117" s="112"/>
      <c r="CI117" s="112"/>
      <c r="CJ117" s="131"/>
      <c r="CK117" s="131"/>
      <c r="CL117" s="131"/>
      <c r="CM117" s="131"/>
      <c r="CN117" s="112"/>
      <c r="CO117" s="131"/>
      <c r="CP117" s="131"/>
      <c r="CQ117" s="131"/>
      <c r="CR117" s="131"/>
      <c r="CS117" s="112"/>
      <c r="CT117" s="112"/>
      <c r="CU117" s="132"/>
      <c r="CV117" s="112"/>
      <c r="CW117" s="112"/>
      <c r="CX117" s="133"/>
      <c r="CY117" s="112"/>
      <c r="CZ117" s="112"/>
      <c r="DA117" s="131"/>
      <c r="DB117" s="117"/>
      <c r="DC117" s="112"/>
      <c r="DD117" s="134"/>
      <c r="DE117" s="112"/>
      <c r="DF117" s="112"/>
      <c r="DG117" s="112"/>
      <c r="DH117" s="112"/>
      <c r="DI117" s="135"/>
      <c r="DJ117" s="135"/>
      <c r="DK117" s="135"/>
      <c r="DL117" s="135"/>
      <c r="DM117" s="135"/>
      <c r="DN117" s="135"/>
      <c r="DO117" s="112"/>
      <c r="DP117" s="112"/>
      <c r="DQ117" s="112"/>
      <c r="DR117" s="112"/>
      <c r="DS117" s="136"/>
      <c r="DT117" s="115"/>
      <c r="DU117" s="132"/>
      <c r="DV117" s="124"/>
      <c r="DW117" s="137"/>
    </row>
    <row r="118" spans="1:127" ht="15">
      <c r="A118" s="106"/>
      <c r="B118" s="106"/>
      <c r="C118" s="153"/>
      <c r="D118" s="147"/>
      <c r="E118" s="108"/>
      <c r="F118" s="148"/>
      <c r="G118" s="148"/>
      <c r="H118" s="110"/>
      <c r="I118" s="148"/>
      <c r="J118" s="148"/>
      <c r="K118" s="148"/>
      <c r="L118" s="148"/>
      <c r="M118" s="111"/>
      <c r="N118" s="139"/>
      <c r="O118" s="140"/>
      <c r="P118" s="135"/>
      <c r="Q118" s="141"/>
      <c r="R118" s="139"/>
      <c r="S118" s="142"/>
      <c r="T118" s="140"/>
      <c r="U118" s="139"/>
      <c r="V118" s="139"/>
      <c r="W118" s="139"/>
      <c r="X118" s="139"/>
      <c r="Y118" s="118"/>
      <c r="Z118" s="139"/>
      <c r="AA118" s="139"/>
      <c r="AB118" s="139"/>
      <c r="AC118" s="139"/>
      <c r="AD118" s="139"/>
      <c r="AE118" s="139"/>
      <c r="AF118" s="139"/>
      <c r="AG118" s="139"/>
      <c r="AH118" s="139"/>
      <c r="AI118" s="139"/>
      <c r="AJ118" s="139"/>
      <c r="AK118" s="139"/>
      <c r="AL118" s="139"/>
      <c r="AM118" s="139"/>
      <c r="AN118" s="120"/>
      <c r="AO118" s="149"/>
      <c r="AP118" s="149"/>
      <c r="AQ118" s="149"/>
      <c r="AR118" s="139"/>
      <c r="AS118" s="139"/>
      <c r="AT118" s="123"/>
      <c r="AU118" s="139"/>
      <c r="AV118" s="145"/>
      <c r="AW118" s="150"/>
      <c r="AX118" s="139"/>
      <c r="AY118" s="139"/>
      <c r="AZ118" s="139"/>
      <c r="BA118" s="139"/>
      <c r="BB118" s="151"/>
      <c r="BC118" s="151"/>
      <c r="BD118" s="151"/>
      <c r="BE118" s="151"/>
      <c r="BF118" s="151"/>
      <c r="BG118" s="151"/>
      <c r="BH118" s="139"/>
      <c r="BI118" s="139"/>
      <c r="BJ118" s="139"/>
      <c r="BK118" s="139"/>
      <c r="BL118" s="139"/>
      <c r="BM118" s="146"/>
      <c r="BN118" s="141"/>
      <c r="BO118" s="124"/>
      <c r="BP118" s="137"/>
      <c r="BQ118" s="125"/>
      <c r="BR118" s="125"/>
      <c r="BS118" s="125"/>
      <c r="BT118" s="125"/>
      <c r="BU118" s="126"/>
      <c r="BV118" s="127"/>
      <c r="BW118" s="114"/>
      <c r="BX118" s="115"/>
      <c r="BY118" s="128"/>
      <c r="BZ118" s="129"/>
      <c r="CA118" s="117"/>
      <c r="CB118" s="130"/>
      <c r="CC118" s="130"/>
      <c r="CD118" s="130"/>
      <c r="CE118" s="117"/>
      <c r="CF118" s="130"/>
      <c r="CG118" s="131"/>
      <c r="CH118" s="112"/>
      <c r="CI118" s="112"/>
      <c r="CJ118" s="131"/>
      <c r="CK118" s="131"/>
      <c r="CL118" s="131"/>
      <c r="CM118" s="131"/>
      <c r="CN118" s="112"/>
      <c r="CO118" s="131"/>
      <c r="CP118" s="131"/>
      <c r="CQ118" s="131"/>
      <c r="CR118" s="131"/>
      <c r="CS118" s="112"/>
      <c r="CT118" s="112"/>
      <c r="CU118" s="132"/>
      <c r="CV118" s="112"/>
      <c r="CW118" s="112"/>
      <c r="CX118" s="133"/>
      <c r="CY118" s="112"/>
      <c r="CZ118" s="112"/>
      <c r="DA118" s="131"/>
      <c r="DB118" s="117"/>
      <c r="DC118" s="112"/>
      <c r="DD118" s="134"/>
      <c r="DE118" s="112"/>
      <c r="DF118" s="112"/>
      <c r="DG118" s="112"/>
      <c r="DH118" s="112"/>
      <c r="DI118" s="135"/>
      <c r="DJ118" s="135"/>
      <c r="DK118" s="135"/>
      <c r="DL118" s="135"/>
      <c r="DM118" s="135"/>
      <c r="DN118" s="135"/>
      <c r="DO118" s="112"/>
      <c r="DP118" s="112"/>
      <c r="DQ118" s="112"/>
      <c r="DR118" s="112"/>
      <c r="DS118" s="136"/>
      <c r="DT118" s="115"/>
      <c r="DU118" s="132"/>
      <c r="DV118" s="124"/>
      <c r="DW118" s="137"/>
    </row>
    <row r="119" spans="1:127" ht="15">
      <c r="A119" s="106"/>
      <c r="B119" s="106"/>
      <c r="C119" s="153"/>
      <c r="D119" s="147"/>
      <c r="E119" s="108"/>
      <c r="F119" s="148"/>
      <c r="G119" s="148"/>
      <c r="H119" s="110"/>
      <c r="I119" s="148"/>
      <c r="J119" s="148"/>
      <c r="K119" s="148"/>
      <c r="L119" s="148"/>
      <c r="M119" s="111"/>
      <c r="N119" s="139"/>
      <c r="O119" s="140"/>
      <c r="P119" s="135"/>
      <c r="Q119" s="141"/>
      <c r="R119" s="139"/>
      <c r="S119" s="142"/>
      <c r="T119" s="140"/>
      <c r="U119" s="139"/>
      <c r="V119" s="139"/>
      <c r="W119" s="139"/>
      <c r="X119" s="139"/>
      <c r="Y119" s="118"/>
      <c r="Z119" s="139"/>
      <c r="AA119" s="139"/>
      <c r="AB119" s="139"/>
      <c r="AC119" s="139"/>
      <c r="AD119" s="139"/>
      <c r="AE119" s="139"/>
      <c r="AF119" s="139"/>
      <c r="AG119" s="139"/>
      <c r="AH119" s="139"/>
      <c r="AI119" s="139"/>
      <c r="AJ119" s="139"/>
      <c r="AK119" s="139"/>
      <c r="AL119" s="139"/>
      <c r="AM119" s="139"/>
      <c r="AN119" s="120"/>
      <c r="AO119" s="149"/>
      <c r="AP119" s="149"/>
      <c r="AQ119" s="149"/>
      <c r="AR119" s="139"/>
      <c r="AS119" s="139"/>
      <c r="AT119" s="123"/>
      <c r="AU119" s="139"/>
      <c r="AV119" s="145"/>
      <c r="AW119" s="150"/>
      <c r="AX119" s="139"/>
      <c r="AY119" s="139"/>
      <c r="AZ119" s="139"/>
      <c r="BA119" s="139"/>
      <c r="BB119" s="151"/>
      <c r="BC119" s="151"/>
      <c r="BD119" s="151"/>
      <c r="BE119" s="151"/>
      <c r="BF119" s="151"/>
      <c r="BG119" s="151"/>
      <c r="BH119" s="139"/>
      <c r="BI119" s="139"/>
      <c r="BJ119" s="139"/>
      <c r="BK119" s="139"/>
      <c r="BL119" s="139"/>
      <c r="BM119" s="146"/>
      <c r="BN119" s="141"/>
      <c r="BO119" s="124"/>
      <c r="BP119" s="137"/>
      <c r="BQ119" s="125"/>
      <c r="BR119" s="125"/>
      <c r="BS119" s="125"/>
      <c r="BT119" s="125"/>
      <c r="BU119" s="126"/>
      <c r="BV119" s="127"/>
      <c r="BW119" s="114"/>
      <c r="BX119" s="115"/>
      <c r="BY119" s="128"/>
      <c r="BZ119" s="129"/>
      <c r="CA119" s="117"/>
      <c r="CB119" s="130"/>
      <c r="CC119" s="130"/>
      <c r="CD119" s="130"/>
      <c r="CE119" s="117"/>
      <c r="CF119" s="130"/>
      <c r="CG119" s="131"/>
      <c r="CH119" s="112"/>
      <c r="CI119" s="112"/>
      <c r="CJ119" s="131"/>
      <c r="CK119" s="131"/>
      <c r="CL119" s="131"/>
      <c r="CM119" s="131"/>
      <c r="CN119" s="112"/>
      <c r="CO119" s="131"/>
      <c r="CP119" s="131"/>
      <c r="CQ119" s="131"/>
      <c r="CR119" s="131"/>
      <c r="CS119" s="112"/>
      <c r="CT119" s="112"/>
      <c r="CU119" s="132"/>
      <c r="CV119" s="112"/>
      <c r="CW119" s="112"/>
      <c r="CX119" s="133"/>
      <c r="CY119" s="112"/>
      <c r="CZ119" s="112"/>
      <c r="DA119" s="131"/>
      <c r="DB119" s="117"/>
      <c r="DC119" s="112"/>
      <c r="DD119" s="134"/>
      <c r="DE119" s="112"/>
      <c r="DF119" s="112"/>
      <c r="DG119" s="112"/>
      <c r="DH119" s="112"/>
      <c r="DI119" s="135"/>
      <c r="DJ119" s="135"/>
      <c r="DK119" s="135"/>
      <c r="DL119" s="135"/>
      <c r="DM119" s="135"/>
      <c r="DN119" s="135"/>
      <c r="DO119" s="112"/>
      <c r="DP119" s="112"/>
      <c r="DQ119" s="112"/>
      <c r="DR119" s="112"/>
      <c r="DS119" s="136"/>
      <c r="DT119" s="115"/>
      <c r="DU119" s="132"/>
      <c r="DV119" s="124"/>
      <c r="DW119" s="137"/>
    </row>
    <row r="120" spans="1:127" ht="15">
      <c r="A120" s="106"/>
      <c r="B120" s="106"/>
      <c r="C120" s="153"/>
      <c r="D120" s="147"/>
      <c r="E120" s="108"/>
      <c r="F120" s="148"/>
      <c r="G120" s="148"/>
      <c r="H120" s="110"/>
      <c r="I120" s="148"/>
      <c r="J120" s="148"/>
      <c r="K120" s="148"/>
      <c r="L120" s="148"/>
      <c r="M120" s="111"/>
      <c r="N120" s="139"/>
      <c r="O120" s="140"/>
      <c r="P120" s="135"/>
      <c r="Q120" s="141"/>
      <c r="R120" s="139"/>
      <c r="S120" s="142"/>
      <c r="T120" s="140"/>
      <c r="U120" s="139"/>
      <c r="V120" s="139"/>
      <c r="W120" s="139"/>
      <c r="X120" s="139"/>
      <c r="Y120" s="118"/>
      <c r="Z120" s="139"/>
      <c r="AA120" s="139"/>
      <c r="AB120" s="139"/>
      <c r="AC120" s="139"/>
      <c r="AD120" s="139"/>
      <c r="AE120" s="139"/>
      <c r="AF120" s="139"/>
      <c r="AG120" s="139"/>
      <c r="AH120" s="139"/>
      <c r="AI120" s="139"/>
      <c r="AJ120" s="139"/>
      <c r="AK120" s="139"/>
      <c r="AL120" s="139"/>
      <c r="AM120" s="139"/>
      <c r="AN120" s="120"/>
      <c r="AO120" s="149"/>
      <c r="AP120" s="149"/>
      <c r="AQ120" s="149"/>
      <c r="AR120" s="139"/>
      <c r="AS120" s="139"/>
      <c r="AT120" s="123"/>
      <c r="AU120" s="139"/>
      <c r="AV120" s="145"/>
      <c r="AW120" s="150"/>
      <c r="AX120" s="139"/>
      <c r="AY120" s="139"/>
      <c r="AZ120" s="139"/>
      <c r="BA120" s="139"/>
      <c r="BB120" s="151"/>
      <c r="BC120" s="151"/>
      <c r="BD120" s="151"/>
      <c r="BE120" s="151"/>
      <c r="BF120" s="151"/>
      <c r="BG120" s="151"/>
      <c r="BH120" s="139"/>
      <c r="BI120" s="139"/>
      <c r="BJ120" s="139"/>
      <c r="BK120" s="139"/>
      <c r="BL120" s="139"/>
      <c r="BM120" s="146"/>
      <c r="BN120" s="141"/>
      <c r="BO120" s="124"/>
      <c r="BP120" s="137"/>
      <c r="BQ120" s="125"/>
      <c r="BR120" s="125"/>
      <c r="BS120" s="125"/>
      <c r="BT120" s="125"/>
      <c r="BU120" s="126"/>
      <c r="BV120" s="127"/>
      <c r="BW120" s="114"/>
      <c r="BX120" s="115"/>
      <c r="BY120" s="128"/>
      <c r="BZ120" s="129"/>
      <c r="CA120" s="117"/>
      <c r="CB120" s="130"/>
      <c r="CC120" s="130"/>
      <c r="CD120" s="130"/>
      <c r="CE120" s="117"/>
      <c r="CF120" s="130"/>
      <c r="CG120" s="131"/>
      <c r="CH120" s="112"/>
      <c r="CI120" s="112"/>
      <c r="CJ120" s="131"/>
      <c r="CK120" s="131"/>
      <c r="CL120" s="131"/>
      <c r="CM120" s="131"/>
      <c r="CN120" s="112"/>
      <c r="CO120" s="131"/>
      <c r="CP120" s="131"/>
      <c r="CQ120" s="131"/>
      <c r="CR120" s="131"/>
      <c r="CS120" s="112"/>
      <c r="CT120" s="112"/>
      <c r="CU120" s="132"/>
      <c r="CV120" s="112"/>
      <c r="CW120" s="112"/>
      <c r="CX120" s="133"/>
      <c r="CY120" s="112"/>
      <c r="CZ120" s="112"/>
      <c r="DA120" s="131"/>
      <c r="DB120" s="117"/>
      <c r="DC120" s="112"/>
      <c r="DD120" s="134"/>
      <c r="DE120" s="112"/>
      <c r="DF120" s="112"/>
      <c r="DG120" s="112"/>
      <c r="DH120" s="112"/>
      <c r="DI120" s="135"/>
      <c r="DJ120" s="135"/>
      <c r="DK120" s="135"/>
      <c r="DL120" s="135"/>
      <c r="DM120" s="135"/>
      <c r="DN120" s="135"/>
      <c r="DO120" s="112"/>
      <c r="DP120" s="112"/>
      <c r="DQ120" s="112"/>
      <c r="DR120" s="112"/>
      <c r="DS120" s="136"/>
      <c r="DT120" s="115"/>
      <c r="DU120" s="132"/>
      <c r="DV120" s="124"/>
      <c r="DW120" s="137"/>
    </row>
    <row r="121" spans="1:127" ht="15">
      <c r="A121" s="106"/>
      <c r="B121" s="106"/>
      <c r="C121" s="153"/>
      <c r="D121" s="147"/>
      <c r="E121" s="108"/>
      <c r="F121" s="148"/>
      <c r="G121" s="148"/>
      <c r="H121" s="110"/>
      <c r="I121" s="148"/>
      <c r="J121" s="148"/>
      <c r="K121" s="148"/>
      <c r="L121" s="148"/>
      <c r="M121" s="111"/>
      <c r="N121" s="139"/>
      <c r="O121" s="140"/>
      <c r="P121" s="135"/>
      <c r="Q121" s="141"/>
      <c r="R121" s="139"/>
      <c r="S121" s="142"/>
      <c r="T121" s="140"/>
      <c r="U121" s="139"/>
      <c r="V121" s="139"/>
      <c r="W121" s="139"/>
      <c r="X121" s="139"/>
      <c r="Y121" s="118"/>
      <c r="Z121" s="139"/>
      <c r="AA121" s="139"/>
      <c r="AB121" s="139"/>
      <c r="AC121" s="139"/>
      <c r="AD121" s="139"/>
      <c r="AE121" s="139"/>
      <c r="AF121" s="139"/>
      <c r="AG121" s="139"/>
      <c r="AH121" s="139"/>
      <c r="AI121" s="139"/>
      <c r="AJ121" s="139"/>
      <c r="AK121" s="139"/>
      <c r="AL121" s="139"/>
      <c r="AM121" s="139"/>
      <c r="AN121" s="120"/>
      <c r="AO121" s="149"/>
      <c r="AP121" s="149"/>
      <c r="AQ121" s="149"/>
      <c r="AR121" s="139"/>
      <c r="AS121" s="139"/>
      <c r="AT121" s="123"/>
      <c r="AU121" s="139"/>
      <c r="AV121" s="145"/>
      <c r="AW121" s="150"/>
      <c r="AX121" s="139"/>
      <c r="AY121" s="139"/>
      <c r="AZ121" s="139"/>
      <c r="BA121" s="139"/>
      <c r="BB121" s="151"/>
      <c r="BC121" s="151"/>
      <c r="BD121" s="151"/>
      <c r="BE121" s="151"/>
      <c r="BF121" s="151"/>
      <c r="BG121" s="151"/>
      <c r="BH121" s="139"/>
      <c r="BI121" s="139"/>
      <c r="BJ121" s="139"/>
      <c r="BK121" s="139"/>
      <c r="BL121" s="139"/>
      <c r="BM121" s="146"/>
      <c r="BN121" s="141"/>
      <c r="BO121" s="124"/>
      <c r="BP121" s="137"/>
      <c r="BQ121" s="125"/>
      <c r="BR121" s="125"/>
      <c r="BS121" s="125"/>
      <c r="BT121" s="125"/>
      <c r="BU121" s="126"/>
      <c r="BV121" s="127"/>
      <c r="BW121" s="114"/>
      <c r="BX121" s="115"/>
      <c r="BY121" s="128"/>
      <c r="BZ121" s="129"/>
      <c r="CA121" s="117"/>
      <c r="CB121" s="130"/>
      <c r="CC121" s="130"/>
      <c r="CD121" s="130"/>
      <c r="CE121" s="117"/>
      <c r="CF121" s="130"/>
      <c r="CG121" s="131"/>
      <c r="CH121" s="112"/>
      <c r="CI121" s="112"/>
      <c r="CJ121" s="131"/>
      <c r="CK121" s="131"/>
      <c r="CL121" s="131"/>
      <c r="CM121" s="131"/>
      <c r="CN121" s="112"/>
      <c r="CO121" s="131"/>
      <c r="CP121" s="131"/>
      <c r="CQ121" s="131"/>
      <c r="CR121" s="131"/>
      <c r="CS121" s="112"/>
      <c r="CT121" s="112"/>
      <c r="CU121" s="132"/>
      <c r="CV121" s="112"/>
      <c r="CW121" s="112"/>
      <c r="CX121" s="133"/>
      <c r="CY121" s="112"/>
      <c r="CZ121" s="112"/>
      <c r="DA121" s="131"/>
      <c r="DB121" s="117"/>
      <c r="DC121" s="112"/>
      <c r="DD121" s="134"/>
      <c r="DE121" s="112"/>
      <c r="DF121" s="112"/>
      <c r="DG121" s="112"/>
      <c r="DH121" s="112"/>
      <c r="DI121" s="135"/>
      <c r="DJ121" s="135"/>
      <c r="DK121" s="135"/>
      <c r="DL121" s="135"/>
      <c r="DM121" s="135"/>
      <c r="DN121" s="135"/>
      <c r="DO121" s="112"/>
      <c r="DP121" s="112"/>
      <c r="DQ121" s="112"/>
      <c r="DR121" s="112"/>
      <c r="DS121" s="136"/>
      <c r="DT121" s="115"/>
      <c r="DU121" s="132"/>
      <c r="DV121" s="124"/>
      <c r="DW121" s="137"/>
    </row>
    <row r="122" spans="1:127" ht="15">
      <c r="A122" s="106"/>
      <c r="B122" s="106"/>
      <c r="C122" s="153"/>
      <c r="D122" s="147"/>
      <c r="E122" s="108"/>
      <c r="F122" s="148"/>
      <c r="G122" s="148"/>
      <c r="H122" s="110"/>
      <c r="I122" s="148"/>
      <c r="J122" s="148"/>
      <c r="K122" s="148"/>
      <c r="L122" s="148"/>
      <c r="M122" s="111"/>
      <c r="N122" s="139"/>
      <c r="O122" s="140"/>
      <c r="P122" s="135"/>
      <c r="Q122" s="141"/>
      <c r="R122" s="139"/>
      <c r="S122" s="142"/>
      <c r="T122" s="140"/>
      <c r="U122" s="139"/>
      <c r="V122" s="139"/>
      <c r="W122" s="139"/>
      <c r="X122" s="139"/>
      <c r="Y122" s="118"/>
      <c r="Z122" s="139"/>
      <c r="AA122" s="139"/>
      <c r="AB122" s="139"/>
      <c r="AC122" s="139"/>
      <c r="AD122" s="139"/>
      <c r="AE122" s="139"/>
      <c r="AF122" s="139"/>
      <c r="AG122" s="139"/>
      <c r="AH122" s="139"/>
      <c r="AI122" s="139"/>
      <c r="AJ122" s="139"/>
      <c r="AK122" s="139"/>
      <c r="AL122" s="139"/>
      <c r="AM122" s="139"/>
      <c r="AN122" s="120"/>
      <c r="AO122" s="149"/>
      <c r="AP122" s="149"/>
      <c r="AQ122" s="149"/>
      <c r="AR122" s="139"/>
      <c r="AS122" s="139"/>
      <c r="AT122" s="123"/>
      <c r="AU122" s="139"/>
      <c r="AV122" s="145"/>
      <c r="AW122" s="150"/>
      <c r="AX122" s="139"/>
      <c r="AY122" s="139"/>
      <c r="AZ122" s="139"/>
      <c r="BA122" s="139"/>
      <c r="BB122" s="151"/>
      <c r="BC122" s="151"/>
      <c r="BD122" s="151"/>
      <c r="BE122" s="151"/>
      <c r="BF122" s="151"/>
      <c r="BG122" s="151"/>
      <c r="BH122" s="139"/>
      <c r="BI122" s="139"/>
      <c r="BJ122" s="139"/>
      <c r="BK122" s="139"/>
      <c r="BL122" s="139"/>
      <c r="BM122" s="146"/>
      <c r="BN122" s="141"/>
      <c r="BO122" s="124"/>
      <c r="BP122" s="137"/>
      <c r="BQ122" s="125"/>
      <c r="BR122" s="125"/>
      <c r="BS122" s="125"/>
      <c r="BT122" s="125"/>
      <c r="BU122" s="126"/>
      <c r="BV122" s="127"/>
      <c r="BW122" s="114"/>
      <c r="BX122" s="115"/>
      <c r="BY122" s="128"/>
      <c r="BZ122" s="129"/>
      <c r="CA122" s="117"/>
      <c r="CB122" s="130"/>
      <c r="CC122" s="130"/>
      <c r="CD122" s="130"/>
      <c r="CE122" s="117"/>
      <c r="CF122" s="130"/>
      <c r="CG122" s="131"/>
      <c r="CH122" s="112"/>
      <c r="CI122" s="112"/>
      <c r="CJ122" s="131"/>
      <c r="CK122" s="131"/>
      <c r="CL122" s="131"/>
      <c r="CM122" s="131"/>
      <c r="CN122" s="112"/>
      <c r="CO122" s="131"/>
      <c r="CP122" s="131"/>
      <c r="CQ122" s="131"/>
      <c r="CR122" s="131"/>
      <c r="CS122" s="112"/>
      <c r="CT122" s="112"/>
      <c r="CU122" s="132"/>
      <c r="CV122" s="112"/>
      <c r="CW122" s="112"/>
      <c r="CX122" s="133"/>
      <c r="CY122" s="112"/>
      <c r="CZ122" s="112"/>
      <c r="DA122" s="131"/>
      <c r="DB122" s="117"/>
      <c r="DC122" s="112"/>
      <c r="DD122" s="134"/>
      <c r="DE122" s="112"/>
      <c r="DF122" s="112"/>
      <c r="DG122" s="112"/>
      <c r="DH122" s="112"/>
      <c r="DI122" s="135"/>
      <c r="DJ122" s="135"/>
      <c r="DK122" s="135"/>
      <c r="DL122" s="135"/>
      <c r="DM122" s="135"/>
      <c r="DN122" s="135"/>
      <c r="DO122" s="112"/>
      <c r="DP122" s="112"/>
      <c r="DQ122" s="112"/>
      <c r="DR122" s="112"/>
      <c r="DS122" s="136"/>
      <c r="DT122" s="115"/>
      <c r="DU122" s="132"/>
      <c r="DV122" s="124"/>
      <c r="DW122" s="137"/>
    </row>
    <row r="123" spans="1:127" ht="15">
      <c r="A123" s="106"/>
      <c r="B123" s="106"/>
      <c r="C123" s="153"/>
      <c r="D123" s="147"/>
      <c r="E123" s="108"/>
      <c r="F123" s="148"/>
      <c r="G123" s="148"/>
      <c r="H123" s="110"/>
      <c r="I123" s="148"/>
      <c r="J123" s="148"/>
      <c r="K123" s="148"/>
      <c r="L123" s="148"/>
      <c r="M123" s="111"/>
      <c r="N123" s="139"/>
      <c r="O123" s="140"/>
      <c r="P123" s="135"/>
      <c r="Q123" s="141"/>
      <c r="R123" s="139"/>
      <c r="S123" s="142"/>
      <c r="T123" s="140"/>
      <c r="U123" s="139"/>
      <c r="V123" s="139"/>
      <c r="W123" s="139"/>
      <c r="X123" s="139"/>
      <c r="Y123" s="118"/>
      <c r="Z123" s="139"/>
      <c r="AA123" s="139"/>
      <c r="AB123" s="139"/>
      <c r="AC123" s="139"/>
      <c r="AD123" s="139"/>
      <c r="AE123" s="139"/>
      <c r="AF123" s="139"/>
      <c r="AG123" s="139"/>
      <c r="AH123" s="139"/>
      <c r="AI123" s="139"/>
      <c r="AJ123" s="139"/>
      <c r="AK123" s="139"/>
      <c r="AL123" s="139"/>
      <c r="AM123" s="139"/>
      <c r="AN123" s="120"/>
      <c r="AO123" s="149"/>
      <c r="AP123" s="149"/>
      <c r="AQ123" s="149"/>
      <c r="AR123" s="139"/>
      <c r="AS123" s="139"/>
      <c r="AT123" s="123"/>
      <c r="AU123" s="139"/>
      <c r="AV123" s="145"/>
      <c r="AW123" s="150"/>
      <c r="AX123" s="139"/>
      <c r="AY123" s="139"/>
      <c r="AZ123" s="139"/>
      <c r="BA123" s="139"/>
      <c r="BB123" s="151"/>
      <c r="BC123" s="151"/>
      <c r="BD123" s="151"/>
      <c r="BE123" s="151"/>
      <c r="BF123" s="151"/>
      <c r="BG123" s="151"/>
      <c r="BH123" s="139"/>
      <c r="BI123" s="139"/>
      <c r="BJ123" s="139"/>
      <c r="BK123" s="139"/>
      <c r="BL123" s="139"/>
      <c r="BM123" s="146"/>
      <c r="BN123" s="141"/>
      <c r="BO123" s="124"/>
      <c r="BP123" s="137"/>
      <c r="BQ123" s="125"/>
      <c r="BR123" s="125"/>
      <c r="BS123" s="125"/>
      <c r="BT123" s="125"/>
      <c r="BU123" s="126"/>
      <c r="BV123" s="127"/>
      <c r="BW123" s="114"/>
      <c r="BX123" s="115"/>
      <c r="BY123" s="128"/>
      <c r="BZ123" s="129"/>
      <c r="CA123" s="117"/>
      <c r="CB123" s="130"/>
      <c r="CC123" s="130"/>
      <c r="CD123" s="130"/>
      <c r="CE123" s="117"/>
      <c r="CF123" s="130"/>
      <c r="CG123" s="131"/>
      <c r="CH123" s="112"/>
      <c r="CI123" s="112"/>
      <c r="CJ123" s="131"/>
      <c r="CK123" s="131"/>
      <c r="CL123" s="131"/>
      <c r="CM123" s="131"/>
      <c r="CN123" s="112"/>
      <c r="CO123" s="131"/>
      <c r="CP123" s="131"/>
      <c r="CQ123" s="131"/>
      <c r="CR123" s="131"/>
      <c r="CS123" s="112"/>
      <c r="CT123" s="112"/>
      <c r="CU123" s="132"/>
      <c r="CV123" s="112"/>
      <c r="CW123" s="112"/>
      <c r="CX123" s="133"/>
      <c r="CY123" s="112"/>
      <c r="CZ123" s="112"/>
      <c r="DA123" s="131"/>
      <c r="DB123" s="117"/>
      <c r="DC123" s="112"/>
      <c r="DD123" s="134"/>
      <c r="DE123" s="112"/>
      <c r="DF123" s="112"/>
      <c r="DG123" s="112"/>
      <c r="DH123" s="112"/>
      <c r="DI123" s="135"/>
      <c r="DJ123" s="135"/>
      <c r="DK123" s="135"/>
      <c r="DL123" s="135"/>
      <c r="DM123" s="135"/>
      <c r="DN123" s="135"/>
      <c r="DO123" s="112"/>
      <c r="DP123" s="112"/>
      <c r="DQ123" s="112"/>
      <c r="DR123" s="112"/>
      <c r="DS123" s="136"/>
      <c r="DT123" s="115"/>
      <c r="DU123" s="132"/>
      <c r="DV123" s="124"/>
      <c r="DW123" s="137"/>
    </row>
    <row r="124" spans="1:127" ht="15">
      <c r="A124" s="106"/>
      <c r="B124" s="106"/>
      <c r="C124" s="153"/>
      <c r="D124" s="147"/>
      <c r="E124" s="108"/>
      <c r="F124" s="148"/>
      <c r="G124" s="148"/>
      <c r="H124" s="110"/>
      <c r="I124" s="148"/>
      <c r="J124" s="148"/>
      <c r="K124" s="148"/>
      <c r="L124" s="148"/>
      <c r="M124" s="111"/>
      <c r="N124" s="139"/>
      <c r="O124" s="140"/>
      <c r="P124" s="135"/>
      <c r="Q124" s="141"/>
      <c r="R124" s="139"/>
      <c r="S124" s="142"/>
      <c r="T124" s="140"/>
      <c r="U124" s="139"/>
      <c r="V124" s="139"/>
      <c r="W124" s="139"/>
      <c r="X124" s="139"/>
      <c r="Y124" s="118"/>
      <c r="Z124" s="139"/>
      <c r="AA124" s="139"/>
      <c r="AB124" s="139"/>
      <c r="AC124" s="139"/>
      <c r="AD124" s="139"/>
      <c r="AE124" s="139"/>
      <c r="AF124" s="139"/>
      <c r="AG124" s="139"/>
      <c r="AH124" s="139"/>
      <c r="AI124" s="139"/>
      <c r="AJ124" s="139"/>
      <c r="AK124" s="139"/>
      <c r="AL124" s="139"/>
      <c r="AM124" s="139"/>
      <c r="AN124" s="120"/>
      <c r="AO124" s="149"/>
      <c r="AP124" s="149"/>
      <c r="AQ124" s="149"/>
      <c r="AR124" s="139"/>
      <c r="AS124" s="139"/>
      <c r="AT124" s="123"/>
      <c r="AU124" s="139"/>
      <c r="AV124" s="145"/>
      <c r="AW124" s="150"/>
      <c r="AX124" s="139"/>
      <c r="AY124" s="139"/>
      <c r="AZ124" s="139"/>
      <c r="BA124" s="139"/>
      <c r="BB124" s="151"/>
      <c r="BC124" s="151"/>
      <c r="BD124" s="151"/>
      <c r="BE124" s="151"/>
      <c r="BF124" s="151"/>
      <c r="BG124" s="151"/>
      <c r="BH124" s="139"/>
      <c r="BI124" s="139"/>
      <c r="BJ124" s="139"/>
      <c r="BK124" s="139"/>
      <c r="BL124" s="139"/>
      <c r="BM124" s="146"/>
      <c r="BN124" s="141"/>
      <c r="BO124" s="124"/>
      <c r="BP124" s="137"/>
      <c r="BQ124" s="125"/>
      <c r="BR124" s="125"/>
      <c r="BS124" s="125"/>
      <c r="BT124" s="125"/>
      <c r="BU124" s="126"/>
      <c r="BV124" s="127"/>
      <c r="BW124" s="114"/>
      <c r="BX124" s="115"/>
      <c r="BY124" s="128"/>
      <c r="BZ124" s="129"/>
      <c r="CA124" s="117"/>
      <c r="CB124" s="130"/>
      <c r="CC124" s="130"/>
      <c r="CD124" s="130"/>
      <c r="CE124" s="117"/>
      <c r="CF124" s="130"/>
      <c r="CG124" s="131"/>
      <c r="CH124" s="112"/>
      <c r="CI124" s="112"/>
      <c r="CJ124" s="131"/>
      <c r="CK124" s="131"/>
      <c r="CL124" s="131"/>
      <c r="CM124" s="131"/>
      <c r="CN124" s="112"/>
      <c r="CO124" s="131"/>
      <c r="CP124" s="131"/>
      <c r="CQ124" s="131"/>
      <c r="CR124" s="131"/>
      <c r="CS124" s="112"/>
      <c r="CT124" s="112"/>
      <c r="CU124" s="132"/>
      <c r="CV124" s="112"/>
      <c r="CW124" s="112"/>
      <c r="CX124" s="133"/>
      <c r="CY124" s="112"/>
      <c r="CZ124" s="112"/>
      <c r="DA124" s="131"/>
      <c r="DB124" s="117"/>
      <c r="DC124" s="112"/>
      <c r="DD124" s="134"/>
      <c r="DE124" s="112"/>
      <c r="DF124" s="112"/>
      <c r="DG124" s="112"/>
      <c r="DH124" s="112"/>
      <c r="DI124" s="135"/>
      <c r="DJ124" s="135"/>
      <c r="DK124" s="135"/>
      <c r="DL124" s="135"/>
      <c r="DM124" s="135"/>
      <c r="DN124" s="135"/>
      <c r="DO124" s="112"/>
      <c r="DP124" s="112"/>
      <c r="DQ124" s="112"/>
      <c r="DR124" s="112"/>
      <c r="DS124" s="136"/>
      <c r="DT124" s="115"/>
      <c r="DU124" s="132"/>
      <c r="DV124" s="124"/>
      <c r="DW124" s="137"/>
    </row>
    <row r="125" spans="1:127" ht="15">
      <c r="A125" s="106"/>
      <c r="B125" s="106"/>
      <c r="C125" s="153"/>
      <c r="D125" s="147"/>
      <c r="E125" s="108"/>
      <c r="F125" s="148"/>
      <c r="G125" s="148"/>
      <c r="H125" s="110"/>
      <c r="I125" s="148"/>
      <c r="J125" s="148"/>
      <c r="K125" s="148"/>
      <c r="L125" s="148"/>
      <c r="M125" s="111"/>
      <c r="N125" s="139"/>
      <c r="O125" s="140"/>
      <c r="P125" s="135"/>
      <c r="Q125" s="141"/>
      <c r="R125" s="139"/>
      <c r="S125" s="142"/>
      <c r="T125" s="140"/>
      <c r="U125" s="139"/>
      <c r="V125" s="139"/>
      <c r="W125" s="139"/>
      <c r="X125" s="139"/>
      <c r="Y125" s="118"/>
      <c r="Z125" s="139"/>
      <c r="AA125" s="139"/>
      <c r="AB125" s="139"/>
      <c r="AC125" s="139"/>
      <c r="AD125" s="139"/>
      <c r="AE125" s="139"/>
      <c r="AF125" s="139"/>
      <c r="AG125" s="139"/>
      <c r="AH125" s="139"/>
      <c r="AI125" s="139"/>
      <c r="AJ125" s="139"/>
      <c r="AK125" s="139"/>
      <c r="AL125" s="139"/>
      <c r="AM125" s="139"/>
      <c r="AN125" s="120"/>
      <c r="AO125" s="149"/>
      <c r="AP125" s="149"/>
      <c r="AQ125" s="149"/>
      <c r="AR125" s="139"/>
      <c r="AS125" s="139"/>
      <c r="AT125" s="123"/>
      <c r="AU125" s="139"/>
      <c r="AV125" s="145"/>
      <c r="AW125" s="150"/>
      <c r="AX125" s="139"/>
      <c r="AY125" s="139"/>
      <c r="AZ125" s="139"/>
      <c r="BA125" s="139"/>
      <c r="BB125" s="151"/>
      <c r="BC125" s="151"/>
      <c r="BD125" s="151"/>
      <c r="BE125" s="151"/>
      <c r="BF125" s="151"/>
      <c r="BG125" s="151"/>
      <c r="BH125" s="139"/>
      <c r="BI125" s="139"/>
      <c r="BJ125" s="139"/>
      <c r="BK125" s="139"/>
      <c r="BL125" s="139"/>
      <c r="BM125" s="146"/>
      <c r="BN125" s="141"/>
      <c r="BO125" s="124"/>
      <c r="BP125" s="137"/>
      <c r="BQ125" s="125"/>
      <c r="BR125" s="125"/>
      <c r="BS125" s="125"/>
      <c r="BT125" s="125"/>
      <c r="BU125" s="126"/>
      <c r="BV125" s="127"/>
      <c r="BW125" s="114"/>
      <c r="BX125" s="115"/>
      <c r="BY125" s="128"/>
      <c r="BZ125" s="129"/>
      <c r="CA125" s="117"/>
      <c r="CB125" s="130"/>
      <c r="CC125" s="130"/>
      <c r="CD125" s="130"/>
      <c r="CE125" s="117"/>
      <c r="CF125" s="130"/>
      <c r="CG125" s="131"/>
      <c r="CH125" s="112"/>
      <c r="CI125" s="112"/>
      <c r="CJ125" s="131"/>
      <c r="CK125" s="131"/>
      <c r="CL125" s="131"/>
      <c r="CM125" s="131"/>
      <c r="CN125" s="112"/>
      <c r="CO125" s="131"/>
      <c r="CP125" s="131"/>
      <c r="CQ125" s="131"/>
      <c r="CR125" s="131"/>
      <c r="CS125" s="112"/>
      <c r="CT125" s="112"/>
      <c r="CU125" s="132"/>
      <c r="CV125" s="112"/>
      <c r="CW125" s="112"/>
      <c r="CX125" s="133"/>
      <c r="CY125" s="112"/>
      <c r="CZ125" s="112"/>
      <c r="DA125" s="131"/>
      <c r="DB125" s="117"/>
      <c r="DC125" s="112"/>
      <c r="DD125" s="134"/>
      <c r="DE125" s="112"/>
      <c r="DF125" s="112"/>
      <c r="DG125" s="112"/>
      <c r="DH125" s="112"/>
      <c r="DI125" s="135"/>
      <c r="DJ125" s="135"/>
      <c r="DK125" s="135"/>
      <c r="DL125" s="135"/>
      <c r="DM125" s="135"/>
      <c r="DN125" s="135"/>
      <c r="DO125" s="112"/>
      <c r="DP125" s="112"/>
      <c r="DQ125" s="112"/>
      <c r="DR125" s="112"/>
      <c r="DS125" s="136"/>
      <c r="DT125" s="115"/>
      <c r="DU125" s="132"/>
      <c r="DV125" s="124"/>
      <c r="DW125" s="137"/>
    </row>
    <row r="126" spans="1:127" ht="15">
      <c r="A126" s="106"/>
      <c r="B126" s="106"/>
      <c r="C126" s="153"/>
      <c r="D126" s="147"/>
      <c r="E126" s="108"/>
      <c r="F126" s="148"/>
      <c r="G126" s="148"/>
      <c r="H126" s="110"/>
      <c r="I126" s="148"/>
      <c r="J126" s="148"/>
      <c r="K126" s="148"/>
      <c r="L126" s="148"/>
      <c r="M126" s="111"/>
      <c r="N126" s="139"/>
      <c r="O126" s="140"/>
      <c r="P126" s="135"/>
      <c r="Q126" s="141"/>
      <c r="R126" s="139"/>
      <c r="S126" s="142"/>
      <c r="T126" s="140"/>
      <c r="U126" s="139"/>
      <c r="V126" s="139"/>
      <c r="W126" s="139"/>
      <c r="X126" s="139"/>
      <c r="Y126" s="118"/>
      <c r="Z126" s="139"/>
      <c r="AA126" s="139"/>
      <c r="AB126" s="139"/>
      <c r="AC126" s="139"/>
      <c r="AD126" s="139"/>
      <c r="AE126" s="139"/>
      <c r="AF126" s="139"/>
      <c r="AG126" s="139"/>
      <c r="AH126" s="139"/>
      <c r="AI126" s="139"/>
      <c r="AJ126" s="139"/>
      <c r="AK126" s="139"/>
      <c r="AL126" s="139"/>
      <c r="AM126" s="139"/>
      <c r="AN126" s="120"/>
      <c r="AO126" s="149"/>
      <c r="AP126" s="149"/>
      <c r="AQ126" s="149"/>
      <c r="AR126" s="139"/>
      <c r="AS126" s="139"/>
      <c r="AT126" s="123"/>
      <c r="AU126" s="139"/>
      <c r="AV126" s="145"/>
      <c r="AW126" s="150"/>
      <c r="AX126" s="139"/>
      <c r="AY126" s="139"/>
      <c r="AZ126" s="139"/>
      <c r="BA126" s="139"/>
      <c r="BB126" s="151"/>
      <c r="BC126" s="151"/>
      <c r="BD126" s="151"/>
      <c r="BE126" s="151"/>
      <c r="BF126" s="151"/>
      <c r="BG126" s="151"/>
      <c r="BH126" s="139"/>
      <c r="BI126" s="139"/>
      <c r="BJ126" s="139"/>
      <c r="BK126" s="139"/>
      <c r="BL126" s="139"/>
      <c r="BM126" s="146"/>
      <c r="BN126" s="141"/>
      <c r="BO126" s="124"/>
      <c r="BP126" s="137"/>
      <c r="BQ126" s="125"/>
      <c r="BR126" s="125"/>
      <c r="BS126" s="125"/>
      <c r="BT126" s="125"/>
      <c r="BU126" s="126"/>
      <c r="BV126" s="127"/>
      <c r="BW126" s="114"/>
      <c r="BX126" s="115"/>
      <c r="BY126" s="128"/>
      <c r="BZ126" s="129"/>
      <c r="CA126" s="117"/>
      <c r="CB126" s="130"/>
      <c r="CC126" s="130"/>
      <c r="CD126" s="130"/>
      <c r="CE126" s="117"/>
      <c r="CF126" s="130"/>
      <c r="CG126" s="131"/>
      <c r="CH126" s="112"/>
      <c r="CI126" s="112"/>
      <c r="CJ126" s="131"/>
      <c r="CK126" s="131"/>
      <c r="CL126" s="131"/>
      <c r="CM126" s="131"/>
      <c r="CN126" s="112"/>
      <c r="CO126" s="131"/>
      <c r="CP126" s="131"/>
      <c r="CQ126" s="131"/>
      <c r="CR126" s="131"/>
      <c r="CS126" s="112"/>
      <c r="CT126" s="112"/>
      <c r="CU126" s="132"/>
      <c r="CV126" s="112"/>
      <c r="CW126" s="112"/>
      <c r="CX126" s="133"/>
      <c r="CY126" s="112"/>
      <c r="CZ126" s="112"/>
      <c r="DA126" s="131"/>
      <c r="DB126" s="117"/>
      <c r="DC126" s="112"/>
      <c r="DD126" s="134"/>
      <c r="DE126" s="112"/>
      <c r="DF126" s="112"/>
      <c r="DG126" s="112"/>
      <c r="DH126" s="112"/>
      <c r="DI126" s="135"/>
      <c r="DJ126" s="135"/>
      <c r="DK126" s="135"/>
      <c r="DL126" s="135"/>
      <c r="DM126" s="135"/>
      <c r="DN126" s="135"/>
      <c r="DO126" s="112"/>
      <c r="DP126" s="112"/>
      <c r="DQ126" s="112"/>
      <c r="DR126" s="112"/>
      <c r="DS126" s="136"/>
      <c r="DT126" s="115"/>
      <c r="DU126" s="132"/>
      <c r="DV126" s="124"/>
      <c r="DW126" s="137"/>
    </row>
    <row r="127" spans="1:127" ht="15">
      <c r="A127" s="106"/>
      <c r="B127" s="106"/>
      <c r="C127" s="153"/>
      <c r="D127" s="147"/>
      <c r="E127" s="108"/>
      <c r="F127" s="148"/>
      <c r="G127" s="148"/>
      <c r="H127" s="110"/>
      <c r="I127" s="148"/>
      <c r="J127" s="148"/>
      <c r="K127" s="148"/>
      <c r="L127" s="148"/>
      <c r="M127" s="111"/>
      <c r="N127" s="139"/>
      <c r="O127" s="140"/>
      <c r="P127" s="135"/>
      <c r="Q127" s="141"/>
      <c r="R127" s="139"/>
      <c r="S127" s="142"/>
      <c r="T127" s="140"/>
      <c r="U127" s="139"/>
      <c r="V127" s="139"/>
      <c r="W127" s="139"/>
      <c r="X127" s="139"/>
      <c r="Y127" s="118"/>
      <c r="Z127" s="139"/>
      <c r="AA127" s="139"/>
      <c r="AB127" s="139"/>
      <c r="AC127" s="139"/>
      <c r="AD127" s="139"/>
      <c r="AE127" s="139"/>
      <c r="AF127" s="139"/>
      <c r="AG127" s="139"/>
      <c r="AH127" s="139"/>
      <c r="AI127" s="139"/>
      <c r="AJ127" s="139"/>
      <c r="AK127" s="139"/>
      <c r="AL127" s="139"/>
      <c r="AM127" s="139"/>
      <c r="AN127" s="120"/>
      <c r="AO127" s="149"/>
      <c r="AP127" s="149"/>
      <c r="AQ127" s="149"/>
      <c r="AR127" s="139"/>
      <c r="AS127" s="139"/>
      <c r="AT127" s="123"/>
      <c r="AU127" s="139"/>
      <c r="AV127" s="145"/>
      <c r="AW127" s="150"/>
      <c r="AX127" s="139"/>
      <c r="AY127" s="139"/>
      <c r="AZ127" s="139"/>
      <c r="BA127" s="139"/>
      <c r="BB127" s="151"/>
      <c r="BC127" s="151"/>
      <c r="BD127" s="151"/>
      <c r="BE127" s="151"/>
      <c r="BF127" s="151"/>
      <c r="BG127" s="151"/>
      <c r="BH127" s="139"/>
      <c r="BI127" s="139"/>
      <c r="BJ127" s="139"/>
      <c r="BK127" s="139"/>
      <c r="BL127" s="139"/>
      <c r="BM127" s="146"/>
      <c r="BN127" s="141"/>
      <c r="BO127" s="124"/>
      <c r="BP127" s="137"/>
      <c r="BQ127" s="125"/>
      <c r="BR127" s="125"/>
      <c r="BS127" s="125"/>
      <c r="BT127" s="125"/>
      <c r="BU127" s="126"/>
      <c r="BV127" s="127"/>
      <c r="BW127" s="114"/>
      <c r="BX127" s="115"/>
      <c r="BY127" s="128"/>
      <c r="BZ127" s="129"/>
      <c r="CA127" s="117"/>
      <c r="CB127" s="130"/>
      <c r="CC127" s="130"/>
      <c r="CD127" s="130"/>
      <c r="CE127" s="117"/>
      <c r="CF127" s="130"/>
      <c r="CG127" s="131"/>
      <c r="CH127" s="112"/>
      <c r="CI127" s="112"/>
      <c r="CJ127" s="131"/>
      <c r="CK127" s="131"/>
      <c r="CL127" s="131"/>
      <c r="CM127" s="131"/>
      <c r="CN127" s="112"/>
      <c r="CO127" s="131"/>
      <c r="CP127" s="131"/>
      <c r="CQ127" s="131"/>
      <c r="CR127" s="131"/>
      <c r="CS127" s="112"/>
      <c r="CT127" s="112"/>
      <c r="CU127" s="132"/>
      <c r="CV127" s="112"/>
      <c r="CW127" s="112"/>
      <c r="CX127" s="133"/>
      <c r="CY127" s="112"/>
      <c r="CZ127" s="112"/>
      <c r="DA127" s="131"/>
      <c r="DB127" s="117"/>
      <c r="DC127" s="112"/>
      <c r="DD127" s="134"/>
      <c r="DE127" s="112"/>
      <c r="DF127" s="112"/>
      <c r="DG127" s="112"/>
      <c r="DH127" s="112"/>
      <c r="DI127" s="135"/>
      <c r="DJ127" s="135"/>
      <c r="DK127" s="135"/>
      <c r="DL127" s="135"/>
      <c r="DM127" s="135"/>
      <c r="DN127" s="135"/>
      <c r="DO127" s="112"/>
      <c r="DP127" s="112"/>
      <c r="DQ127" s="112"/>
      <c r="DR127" s="112"/>
      <c r="DS127" s="136"/>
      <c r="DT127" s="115"/>
      <c r="DU127" s="132"/>
      <c r="DV127" s="124"/>
      <c r="DW127" s="137"/>
    </row>
    <row r="128" spans="1:127" ht="15">
      <c r="A128" s="106"/>
      <c r="B128" s="106"/>
      <c r="C128" s="153"/>
      <c r="D128" s="147"/>
      <c r="E128" s="108"/>
      <c r="F128" s="148"/>
      <c r="G128" s="148"/>
      <c r="H128" s="110"/>
      <c r="I128" s="148"/>
      <c r="J128" s="148"/>
      <c r="K128" s="148"/>
      <c r="L128" s="148"/>
      <c r="M128" s="111"/>
      <c r="N128" s="139"/>
      <c r="O128" s="140"/>
      <c r="P128" s="135"/>
      <c r="Q128" s="141"/>
      <c r="R128" s="139"/>
      <c r="S128" s="142"/>
      <c r="T128" s="140"/>
      <c r="U128" s="139"/>
      <c r="V128" s="139"/>
      <c r="W128" s="139"/>
      <c r="X128" s="139"/>
      <c r="Y128" s="118"/>
      <c r="Z128" s="139"/>
      <c r="AA128" s="139"/>
      <c r="AB128" s="139"/>
      <c r="AC128" s="139"/>
      <c r="AD128" s="139"/>
      <c r="AE128" s="139"/>
      <c r="AF128" s="139"/>
      <c r="AG128" s="139"/>
      <c r="AH128" s="139"/>
      <c r="AI128" s="139"/>
      <c r="AJ128" s="139"/>
      <c r="AK128" s="139"/>
      <c r="AL128" s="139"/>
      <c r="AM128" s="139"/>
      <c r="AN128" s="120"/>
      <c r="AO128" s="149"/>
      <c r="AP128" s="149"/>
      <c r="AQ128" s="149"/>
      <c r="AR128" s="139"/>
      <c r="AS128" s="139"/>
      <c r="AT128" s="123"/>
      <c r="AU128" s="139"/>
      <c r="AV128" s="145"/>
      <c r="AW128" s="150"/>
      <c r="AX128" s="139"/>
      <c r="AY128" s="139"/>
      <c r="AZ128" s="139"/>
      <c r="BA128" s="139"/>
      <c r="BB128" s="151"/>
      <c r="BC128" s="151"/>
      <c r="BD128" s="151"/>
      <c r="BE128" s="151"/>
      <c r="BF128" s="151"/>
      <c r="BG128" s="151"/>
      <c r="BH128" s="139"/>
      <c r="BI128" s="139"/>
      <c r="BJ128" s="139"/>
      <c r="BK128" s="139"/>
      <c r="BL128" s="139"/>
      <c r="BM128" s="146"/>
      <c r="BN128" s="141"/>
      <c r="BO128" s="124"/>
      <c r="BP128" s="137"/>
      <c r="BQ128" s="125"/>
      <c r="BR128" s="125"/>
      <c r="BS128" s="125"/>
      <c r="BT128" s="125"/>
      <c r="BU128" s="126"/>
      <c r="BV128" s="127"/>
      <c r="BW128" s="114"/>
      <c r="BX128" s="115"/>
      <c r="BY128" s="128"/>
      <c r="BZ128" s="129"/>
      <c r="CA128" s="117"/>
      <c r="CB128" s="130"/>
      <c r="CC128" s="130"/>
      <c r="CD128" s="130"/>
      <c r="CE128" s="117"/>
      <c r="CF128" s="130"/>
      <c r="CG128" s="131"/>
      <c r="CH128" s="112"/>
      <c r="CI128" s="112"/>
      <c r="CJ128" s="131"/>
      <c r="CK128" s="131"/>
      <c r="CL128" s="131"/>
      <c r="CM128" s="131"/>
      <c r="CN128" s="112"/>
      <c r="CO128" s="131"/>
      <c r="CP128" s="131"/>
      <c r="CQ128" s="131"/>
      <c r="CR128" s="131"/>
      <c r="CS128" s="112"/>
      <c r="CT128" s="112"/>
      <c r="CU128" s="132"/>
      <c r="CV128" s="112"/>
      <c r="CW128" s="112"/>
      <c r="CX128" s="133"/>
      <c r="CY128" s="112"/>
      <c r="CZ128" s="112"/>
      <c r="DA128" s="131"/>
      <c r="DB128" s="117"/>
      <c r="DC128" s="112"/>
      <c r="DD128" s="134"/>
      <c r="DE128" s="112"/>
      <c r="DF128" s="112"/>
      <c r="DG128" s="112"/>
      <c r="DH128" s="112"/>
      <c r="DI128" s="135"/>
      <c r="DJ128" s="135"/>
      <c r="DK128" s="135"/>
      <c r="DL128" s="135"/>
      <c r="DM128" s="135"/>
      <c r="DN128" s="135"/>
      <c r="DO128" s="112"/>
      <c r="DP128" s="112"/>
      <c r="DQ128" s="112"/>
      <c r="DR128" s="112"/>
      <c r="DS128" s="136"/>
      <c r="DT128" s="115"/>
      <c r="DU128" s="132"/>
      <c r="DV128" s="124"/>
      <c r="DW128" s="137"/>
    </row>
    <row r="129" spans="1:127" ht="15">
      <c r="A129" s="106"/>
      <c r="B129" s="106"/>
      <c r="C129" s="153"/>
      <c r="D129" s="147"/>
      <c r="E129" s="108"/>
      <c r="F129" s="148"/>
      <c r="G129" s="148"/>
      <c r="H129" s="110"/>
      <c r="I129" s="148"/>
      <c r="J129" s="148"/>
      <c r="K129" s="148"/>
      <c r="L129" s="148"/>
      <c r="M129" s="111"/>
      <c r="N129" s="139"/>
      <c r="O129" s="140"/>
      <c r="P129" s="135"/>
      <c r="Q129" s="141"/>
      <c r="R129" s="139"/>
      <c r="S129" s="142"/>
      <c r="T129" s="140"/>
      <c r="U129" s="139"/>
      <c r="V129" s="139"/>
      <c r="W129" s="139"/>
      <c r="X129" s="139"/>
      <c r="Y129" s="118"/>
      <c r="Z129" s="139"/>
      <c r="AA129" s="139"/>
      <c r="AB129" s="139"/>
      <c r="AC129" s="139"/>
      <c r="AD129" s="139"/>
      <c r="AE129" s="139"/>
      <c r="AF129" s="139"/>
      <c r="AG129" s="139"/>
      <c r="AH129" s="139"/>
      <c r="AI129" s="139"/>
      <c r="AJ129" s="139"/>
      <c r="AK129" s="139"/>
      <c r="AL129" s="139"/>
      <c r="AM129" s="139"/>
      <c r="AN129" s="120"/>
      <c r="AO129" s="149"/>
      <c r="AP129" s="149"/>
      <c r="AQ129" s="149"/>
      <c r="AR129" s="139"/>
      <c r="AS129" s="139"/>
      <c r="AT129" s="123"/>
      <c r="AU129" s="139"/>
      <c r="AV129" s="145"/>
      <c r="AW129" s="150"/>
      <c r="AX129" s="139"/>
      <c r="AY129" s="139"/>
      <c r="AZ129" s="139"/>
      <c r="BA129" s="139"/>
      <c r="BB129" s="151"/>
      <c r="BC129" s="151"/>
      <c r="BD129" s="151"/>
      <c r="BE129" s="151"/>
      <c r="BF129" s="151"/>
      <c r="BG129" s="151"/>
      <c r="BH129" s="139"/>
      <c r="BI129" s="139"/>
      <c r="BJ129" s="139"/>
      <c r="BK129" s="139"/>
      <c r="BL129" s="139"/>
      <c r="BM129" s="146"/>
      <c r="BN129" s="141"/>
      <c r="BO129" s="124"/>
      <c r="BP129" s="137"/>
      <c r="BQ129" s="125"/>
      <c r="BR129" s="125"/>
      <c r="BS129" s="125"/>
      <c r="BT129" s="125"/>
      <c r="BU129" s="126"/>
      <c r="BV129" s="127"/>
      <c r="BW129" s="114"/>
      <c r="BX129" s="115"/>
      <c r="BY129" s="128"/>
      <c r="BZ129" s="129"/>
      <c r="CA129" s="117"/>
      <c r="CB129" s="130"/>
      <c r="CC129" s="130"/>
      <c r="CD129" s="130"/>
      <c r="CE129" s="117"/>
      <c r="CF129" s="130"/>
      <c r="CG129" s="131"/>
      <c r="CH129" s="112"/>
      <c r="CI129" s="112"/>
      <c r="CJ129" s="131"/>
      <c r="CK129" s="131"/>
      <c r="CL129" s="131"/>
      <c r="CM129" s="131"/>
      <c r="CN129" s="112"/>
      <c r="CO129" s="131"/>
      <c r="CP129" s="131"/>
      <c r="CQ129" s="131"/>
      <c r="CR129" s="131"/>
      <c r="CS129" s="112"/>
      <c r="CT129" s="112"/>
      <c r="CU129" s="132"/>
      <c r="CV129" s="112"/>
      <c r="CW129" s="112"/>
      <c r="CX129" s="133"/>
      <c r="CY129" s="112"/>
      <c r="CZ129" s="112"/>
      <c r="DA129" s="131"/>
      <c r="DB129" s="117"/>
      <c r="DC129" s="112"/>
      <c r="DD129" s="134"/>
      <c r="DE129" s="112"/>
      <c r="DF129" s="112"/>
      <c r="DG129" s="112"/>
      <c r="DH129" s="112"/>
      <c r="DI129" s="135"/>
      <c r="DJ129" s="135"/>
      <c r="DK129" s="135"/>
      <c r="DL129" s="135"/>
      <c r="DM129" s="135"/>
      <c r="DN129" s="135"/>
      <c r="DO129" s="112"/>
      <c r="DP129" s="112"/>
      <c r="DQ129" s="112"/>
      <c r="DR129" s="112"/>
      <c r="DS129" s="136"/>
      <c r="DT129" s="115"/>
      <c r="DU129" s="132"/>
      <c r="DV129" s="124"/>
      <c r="DW129" s="137"/>
    </row>
    <row r="130" spans="1:127" ht="15">
      <c r="A130" s="106"/>
      <c r="B130" s="106"/>
      <c r="C130" s="153"/>
      <c r="D130" s="147"/>
      <c r="E130" s="108"/>
      <c r="F130" s="148"/>
      <c r="G130" s="148"/>
      <c r="H130" s="110"/>
      <c r="I130" s="148"/>
      <c r="J130" s="148"/>
      <c r="K130" s="148"/>
      <c r="L130" s="148"/>
      <c r="M130" s="111"/>
      <c r="N130" s="139"/>
      <c r="O130" s="140"/>
      <c r="P130" s="135"/>
      <c r="Q130" s="141"/>
      <c r="R130" s="139"/>
      <c r="S130" s="142"/>
      <c r="T130" s="140"/>
      <c r="U130" s="139"/>
      <c r="V130" s="139"/>
      <c r="W130" s="139"/>
      <c r="X130" s="139"/>
      <c r="Y130" s="118"/>
      <c r="Z130" s="139"/>
      <c r="AA130" s="139"/>
      <c r="AB130" s="139"/>
      <c r="AC130" s="139"/>
      <c r="AD130" s="139"/>
      <c r="AE130" s="139"/>
      <c r="AF130" s="139"/>
      <c r="AG130" s="139"/>
      <c r="AH130" s="139"/>
      <c r="AI130" s="139"/>
      <c r="AJ130" s="139"/>
      <c r="AK130" s="139"/>
      <c r="AL130" s="139"/>
      <c r="AM130" s="139"/>
      <c r="AN130" s="120"/>
      <c r="AO130" s="149"/>
      <c r="AP130" s="149"/>
      <c r="AQ130" s="149"/>
      <c r="AR130" s="139"/>
      <c r="AS130" s="139"/>
      <c r="AT130" s="123"/>
      <c r="AU130" s="139"/>
      <c r="AV130" s="145"/>
      <c r="AW130" s="150"/>
      <c r="AX130" s="139"/>
      <c r="AY130" s="139"/>
      <c r="AZ130" s="139"/>
      <c r="BA130" s="139"/>
      <c r="BB130" s="151"/>
      <c r="BC130" s="151"/>
      <c r="BD130" s="151"/>
      <c r="BE130" s="151"/>
      <c r="BF130" s="151"/>
      <c r="BG130" s="151"/>
      <c r="BH130" s="139"/>
      <c r="BI130" s="139"/>
      <c r="BJ130" s="139"/>
      <c r="BK130" s="139"/>
      <c r="BL130" s="139"/>
      <c r="BM130" s="146"/>
      <c r="BN130" s="141"/>
      <c r="BO130" s="124"/>
      <c r="BP130" s="137"/>
      <c r="BQ130" s="125"/>
      <c r="BR130" s="125"/>
      <c r="BS130" s="125"/>
      <c r="BT130" s="125"/>
      <c r="BU130" s="126"/>
      <c r="BV130" s="127"/>
      <c r="BW130" s="114"/>
      <c r="BX130" s="115"/>
      <c r="BY130" s="128"/>
      <c r="BZ130" s="129"/>
      <c r="CA130" s="117"/>
      <c r="CB130" s="130"/>
      <c r="CC130" s="130"/>
      <c r="CD130" s="130"/>
      <c r="CE130" s="117"/>
      <c r="CF130" s="130"/>
      <c r="CG130" s="131"/>
      <c r="CH130" s="112"/>
      <c r="CI130" s="112"/>
      <c r="CJ130" s="131"/>
      <c r="CK130" s="131"/>
      <c r="CL130" s="131"/>
      <c r="CM130" s="131"/>
      <c r="CN130" s="112"/>
      <c r="CO130" s="131"/>
      <c r="CP130" s="131"/>
      <c r="CQ130" s="131"/>
      <c r="CR130" s="131"/>
      <c r="CS130" s="112"/>
      <c r="CT130" s="112"/>
      <c r="CU130" s="132"/>
      <c r="CV130" s="112"/>
      <c r="CW130" s="112"/>
      <c r="CX130" s="133"/>
      <c r="CY130" s="112"/>
      <c r="CZ130" s="112"/>
      <c r="DA130" s="131"/>
      <c r="DB130" s="117"/>
      <c r="DC130" s="112"/>
      <c r="DD130" s="134"/>
      <c r="DE130" s="112"/>
      <c r="DF130" s="112"/>
      <c r="DG130" s="112"/>
      <c r="DH130" s="112"/>
      <c r="DI130" s="135"/>
      <c r="DJ130" s="135"/>
      <c r="DK130" s="135"/>
      <c r="DL130" s="135"/>
      <c r="DM130" s="135"/>
      <c r="DN130" s="135"/>
      <c r="DO130" s="112"/>
      <c r="DP130" s="112"/>
      <c r="DQ130" s="112"/>
      <c r="DR130" s="112"/>
      <c r="DS130" s="136"/>
      <c r="DT130" s="115"/>
      <c r="DU130" s="132"/>
      <c r="DV130" s="124"/>
      <c r="DW130" s="137"/>
    </row>
    <row r="131" spans="1:127" ht="15">
      <c r="A131" s="106"/>
      <c r="B131" s="106"/>
      <c r="C131" s="153"/>
      <c r="D131" s="147"/>
      <c r="E131" s="108"/>
      <c r="F131" s="148"/>
      <c r="G131" s="148"/>
      <c r="H131" s="110"/>
      <c r="I131" s="148"/>
      <c r="J131" s="148"/>
      <c r="K131" s="148"/>
      <c r="L131" s="148"/>
      <c r="M131" s="111"/>
      <c r="N131" s="139"/>
      <c r="O131" s="140"/>
      <c r="P131" s="135"/>
      <c r="Q131" s="141"/>
      <c r="R131" s="139"/>
      <c r="S131" s="142"/>
      <c r="T131" s="140"/>
      <c r="U131" s="139"/>
      <c r="V131" s="139"/>
      <c r="W131" s="139"/>
      <c r="X131" s="139"/>
      <c r="Y131" s="118"/>
      <c r="Z131" s="139"/>
      <c r="AA131" s="139"/>
      <c r="AB131" s="139"/>
      <c r="AC131" s="139"/>
      <c r="AD131" s="139"/>
      <c r="AE131" s="139"/>
      <c r="AF131" s="139"/>
      <c r="AG131" s="139"/>
      <c r="AH131" s="139"/>
      <c r="AI131" s="139"/>
      <c r="AJ131" s="139"/>
      <c r="AK131" s="139"/>
      <c r="AL131" s="139"/>
      <c r="AM131" s="139"/>
      <c r="AN131" s="120"/>
      <c r="AO131" s="149"/>
      <c r="AP131" s="149"/>
      <c r="AQ131" s="149"/>
      <c r="AR131" s="139"/>
      <c r="AS131" s="139"/>
      <c r="AT131" s="123"/>
      <c r="AU131" s="139"/>
      <c r="AV131" s="145"/>
      <c r="AW131" s="150"/>
      <c r="AX131" s="139"/>
      <c r="AY131" s="139"/>
      <c r="AZ131" s="139"/>
      <c r="BA131" s="139"/>
      <c r="BB131" s="151"/>
      <c r="BC131" s="151"/>
      <c r="BD131" s="151"/>
      <c r="BE131" s="151"/>
      <c r="BF131" s="151"/>
      <c r="BG131" s="151"/>
      <c r="BH131" s="139"/>
      <c r="BI131" s="139"/>
      <c r="BJ131" s="139"/>
      <c r="BK131" s="139"/>
      <c r="BL131" s="139"/>
      <c r="BM131" s="146"/>
      <c r="BN131" s="141"/>
      <c r="BO131" s="124"/>
      <c r="BP131" s="137"/>
      <c r="BQ131" s="125"/>
      <c r="BR131" s="125"/>
      <c r="BS131" s="125"/>
      <c r="BT131" s="125"/>
      <c r="BU131" s="126"/>
      <c r="BV131" s="127"/>
      <c r="BW131" s="114"/>
      <c r="BX131" s="115"/>
      <c r="BY131" s="128"/>
      <c r="BZ131" s="129"/>
      <c r="CA131" s="117"/>
      <c r="CB131" s="130"/>
      <c r="CC131" s="130"/>
      <c r="CD131" s="130"/>
      <c r="CE131" s="117"/>
      <c r="CF131" s="130"/>
      <c r="CG131" s="131"/>
      <c r="CH131" s="112"/>
      <c r="CI131" s="112"/>
      <c r="CJ131" s="131"/>
      <c r="CK131" s="131"/>
      <c r="CL131" s="131"/>
      <c r="CM131" s="131"/>
      <c r="CN131" s="112"/>
      <c r="CO131" s="131"/>
      <c r="CP131" s="131"/>
      <c r="CQ131" s="131"/>
      <c r="CR131" s="131"/>
      <c r="CS131" s="112"/>
      <c r="CT131" s="112"/>
      <c r="CU131" s="132"/>
      <c r="CV131" s="112"/>
      <c r="CW131" s="112"/>
      <c r="CX131" s="133"/>
      <c r="CY131" s="112"/>
      <c r="CZ131" s="112"/>
      <c r="DA131" s="131"/>
      <c r="DB131" s="117"/>
      <c r="DC131" s="112"/>
      <c r="DD131" s="134"/>
      <c r="DE131" s="112"/>
      <c r="DF131" s="112"/>
      <c r="DG131" s="112"/>
      <c r="DH131" s="112"/>
      <c r="DI131" s="135"/>
      <c r="DJ131" s="135"/>
      <c r="DK131" s="135"/>
      <c r="DL131" s="135"/>
      <c r="DM131" s="135"/>
      <c r="DN131" s="135"/>
      <c r="DO131" s="112"/>
      <c r="DP131" s="112"/>
      <c r="DQ131" s="112"/>
      <c r="DR131" s="112"/>
      <c r="DS131" s="136"/>
      <c r="DT131" s="115"/>
      <c r="DU131" s="132"/>
      <c r="DV131" s="124"/>
      <c r="DW131" s="137"/>
    </row>
    <row r="132" spans="1:127" ht="15">
      <c r="A132" s="106"/>
      <c r="B132" s="106"/>
      <c r="C132" s="153"/>
      <c r="D132" s="147"/>
      <c r="E132" s="108"/>
      <c r="F132" s="148"/>
      <c r="G132" s="148"/>
      <c r="H132" s="110"/>
      <c r="I132" s="148"/>
      <c r="J132" s="148"/>
      <c r="K132" s="148"/>
      <c r="L132" s="148"/>
      <c r="M132" s="111"/>
      <c r="N132" s="139"/>
      <c r="O132" s="140"/>
      <c r="P132" s="135"/>
      <c r="Q132" s="141"/>
      <c r="R132" s="139"/>
      <c r="S132" s="142"/>
      <c r="T132" s="140"/>
      <c r="U132" s="139"/>
      <c r="V132" s="139"/>
      <c r="W132" s="139"/>
      <c r="X132" s="139"/>
      <c r="Y132" s="118"/>
      <c r="Z132" s="139"/>
      <c r="AA132" s="139"/>
      <c r="AB132" s="139"/>
      <c r="AC132" s="139"/>
      <c r="AD132" s="139"/>
      <c r="AE132" s="139"/>
      <c r="AF132" s="139"/>
      <c r="AG132" s="139"/>
      <c r="AH132" s="139"/>
      <c r="AI132" s="139"/>
      <c r="AJ132" s="139"/>
      <c r="AK132" s="139"/>
      <c r="AL132" s="139"/>
      <c r="AM132" s="139"/>
      <c r="AN132" s="120"/>
      <c r="AO132" s="149"/>
      <c r="AP132" s="149"/>
      <c r="AQ132" s="149"/>
      <c r="AR132" s="139"/>
      <c r="AS132" s="139"/>
      <c r="AT132" s="123"/>
      <c r="AU132" s="139"/>
      <c r="AV132" s="145"/>
      <c r="AW132" s="150"/>
      <c r="AX132" s="139"/>
      <c r="AY132" s="139"/>
      <c r="AZ132" s="139"/>
      <c r="BA132" s="139"/>
      <c r="BB132" s="151"/>
      <c r="BC132" s="151"/>
      <c r="BD132" s="151"/>
      <c r="BE132" s="151"/>
      <c r="BF132" s="151"/>
      <c r="BG132" s="151"/>
      <c r="BH132" s="139"/>
      <c r="BI132" s="139"/>
      <c r="BJ132" s="139"/>
      <c r="BK132" s="139"/>
      <c r="BL132" s="139"/>
      <c r="BM132" s="146"/>
      <c r="BN132" s="141"/>
      <c r="BO132" s="124"/>
      <c r="BP132" s="137"/>
      <c r="BQ132" s="125"/>
      <c r="BR132" s="125"/>
      <c r="BS132" s="125"/>
      <c r="BT132" s="125"/>
      <c r="BU132" s="126"/>
      <c r="BV132" s="127"/>
      <c r="BW132" s="114"/>
      <c r="BX132" s="115"/>
      <c r="BY132" s="128"/>
      <c r="BZ132" s="129"/>
      <c r="CA132" s="117"/>
      <c r="CB132" s="130"/>
      <c r="CC132" s="130"/>
      <c r="CD132" s="130"/>
      <c r="CE132" s="117"/>
      <c r="CF132" s="130"/>
      <c r="CG132" s="131"/>
      <c r="CH132" s="112"/>
      <c r="CI132" s="112"/>
      <c r="CJ132" s="131"/>
      <c r="CK132" s="131"/>
      <c r="CL132" s="131"/>
      <c r="CM132" s="131"/>
      <c r="CN132" s="112"/>
      <c r="CO132" s="131"/>
      <c r="CP132" s="131"/>
      <c r="CQ132" s="131"/>
      <c r="CR132" s="131"/>
      <c r="CS132" s="112"/>
      <c r="CT132" s="112"/>
      <c r="CU132" s="132"/>
      <c r="CV132" s="112"/>
      <c r="CW132" s="112"/>
      <c r="CX132" s="133"/>
      <c r="CY132" s="112"/>
      <c r="CZ132" s="112"/>
      <c r="DA132" s="131"/>
      <c r="DB132" s="117"/>
      <c r="DC132" s="112"/>
      <c r="DD132" s="134"/>
      <c r="DE132" s="112"/>
      <c r="DF132" s="112"/>
      <c r="DG132" s="112"/>
      <c r="DH132" s="112"/>
      <c r="DI132" s="135"/>
      <c r="DJ132" s="135"/>
      <c r="DK132" s="135"/>
      <c r="DL132" s="135"/>
      <c r="DM132" s="135"/>
      <c r="DN132" s="135"/>
      <c r="DO132" s="112"/>
      <c r="DP132" s="112"/>
      <c r="DQ132" s="112"/>
      <c r="DR132" s="112"/>
      <c r="DS132" s="136"/>
      <c r="DT132" s="115"/>
      <c r="DU132" s="132"/>
      <c r="DV132" s="124"/>
      <c r="DW132" s="137"/>
    </row>
    <row r="133" spans="1:127" ht="15">
      <c r="A133" s="106"/>
      <c r="B133" s="106"/>
      <c r="C133" s="153"/>
      <c r="D133" s="147"/>
      <c r="E133" s="108"/>
      <c r="F133" s="148"/>
      <c r="G133" s="148"/>
      <c r="H133" s="110"/>
      <c r="I133" s="148"/>
      <c r="J133" s="148"/>
      <c r="K133" s="148"/>
      <c r="L133" s="148"/>
      <c r="M133" s="111"/>
      <c r="N133" s="139"/>
      <c r="O133" s="140"/>
      <c r="P133" s="135"/>
      <c r="Q133" s="141"/>
      <c r="R133" s="139"/>
      <c r="S133" s="142"/>
      <c r="T133" s="140"/>
      <c r="U133" s="139"/>
      <c r="V133" s="139"/>
      <c r="W133" s="139"/>
      <c r="X133" s="139"/>
      <c r="Y133" s="118"/>
      <c r="Z133" s="139"/>
      <c r="AA133" s="139"/>
      <c r="AB133" s="139"/>
      <c r="AC133" s="139"/>
      <c r="AD133" s="139"/>
      <c r="AE133" s="139"/>
      <c r="AF133" s="139"/>
      <c r="AG133" s="139"/>
      <c r="AH133" s="139"/>
      <c r="AI133" s="139"/>
      <c r="AJ133" s="139"/>
      <c r="AK133" s="139"/>
      <c r="AL133" s="139"/>
      <c r="AM133" s="139"/>
      <c r="AN133" s="120"/>
      <c r="AO133" s="149"/>
      <c r="AP133" s="149"/>
      <c r="AQ133" s="149"/>
      <c r="AR133" s="139"/>
      <c r="AS133" s="139"/>
      <c r="AT133" s="123"/>
      <c r="AU133" s="139"/>
      <c r="AV133" s="145"/>
      <c r="AW133" s="150"/>
      <c r="AX133" s="139"/>
      <c r="AY133" s="139"/>
      <c r="AZ133" s="139"/>
      <c r="BA133" s="139"/>
      <c r="BB133" s="151"/>
      <c r="BC133" s="151"/>
      <c r="BD133" s="151"/>
      <c r="BE133" s="151"/>
      <c r="BF133" s="151"/>
      <c r="BG133" s="151"/>
      <c r="BH133" s="139"/>
      <c r="BI133" s="139"/>
      <c r="BJ133" s="139"/>
      <c r="BK133" s="139"/>
      <c r="BL133" s="139"/>
      <c r="BM133" s="146"/>
      <c r="BN133" s="141"/>
      <c r="BO133" s="124"/>
      <c r="BP133" s="137"/>
      <c r="BQ133" s="125"/>
      <c r="BR133" s="125"/>
      <c r="BS133" s="125"/>
      <c r="BT133" s="125"/>
      <c r="BU133" s="126"/>
      <c r="BV133" s="127"/>
      <c r="BW133" s="114"/>
      <c r="BX133" s="115"/>
      <c r="BY133" s="128"/>
      <c r="BZ133" s="129"/>
      <c r="CA133" s="117"/>
      <c r="CB133" s="130"/>
      <c r="CC133" s="130"/>
      <c r="CD133" s="130"/>
      <c r="CE133" s="117"/>
      <c r="CF133" s="130"/>
      <c r="CG133" s="131"/>
      <c r="CH133" s="112"/>
      <c r="CI133" s="112"/>
      <c r="CJ133" s="131"/>
      <c r="CK133" s="131"/>
      <c r="CL133" s="131"/>
      <c r="CM133" s="131"/>
      <c r="CN133" s="112"/>
      <c r="CO133" s="131"/>
      <c r="CP133" s="131"/>
      <c r="CQ133" s="131"/>
      <c r="CR133" s="131"/>
      <c r="CS133" s="112"/>
      <c r="CT133" s="112"/>
      <c r="CU133" s="132"/>
      <c r="CV133" s="112"/>
      <c r="CW133" s="112"/>
      <c r="CX133" s="133"/>
      <c r="CY133" s="112"/>
      <c r="CZ133" s="112"/>
      <c r="DA133" s="131"/>
      <c r="DB133" s="117"/>
      <c r="DC133" s="112"/>
      <c r="DD133" s="134"/>
      <c r="DE133" s="112"/>
      <c r="DF133" s="112"/>
      <c r="DG133" s="112"/>
      <c r="DH133" s="112"/>
      <c r="DI133" s="135"/>
      <c r="DJ133" s="135"/>
      <c r="DK133" s="135"/>
      <c r="DL133" s="135"/>
      <c r="DM133" s="135"/>
      <c r="DN133" s="135"/>
      <c r="DO133" s="112"/>
      <c r="DP133" s="112"/>
      <c r="DQ133" s="112"/>
      <c r="DR133" s="112"/>
      <c r="DS133" s="136"/>
      <c r="DT133" s="115"/>
      <c r="DU133" s="132"/>
      <c r="DV133" s="124"/>
      <c r="DW133" s="137"/>
    </row>
    <row r="134" spans="1:127" ht="15">
      <c r="A134" s="106"/>
      <c r="B134" s="106"/>
      <c r="C134" s="153"/>
      <c r="D134" s="147"/>
      <c r="E134" s="108"/>
      <c r="F134" s="148"/>
      <c r="G134" s="148"/>
      <c r="H134" s="110"/>
      <c r="I134" s="148"/>
      <c r="J134" s="148"/>
      <c r="K134" s="148"/>
      <c r="L134" s="148"/>
      <c r="M134" s="111"/>
      <c r="N134" s="139"/>
      <c r="O134" s="140"/>
      <c r="P134" s="135"/>
      <c r="Q134" s="141"/>
      <c r="R134" s="139"/>
      <c r="S134" s="142"/>
      <c r="T134" s="140"/>
      <c r="U134" s="139"/>
      <c r="V134" s="139"/>
      <c r="W134" s="139"/>
      <c r="X134" s="139"/>
      <c r="Y134" s="118"/>
      <c r="Z134" s="139"/>
      <c r="AA134" s="139"/>
      <c r="AB134" s="139"/>
      <c r="AC134" s="139"/>
      <c r="AD134" s="139"/>
      <c r="AE134" s="139"/>
      <c r="AF134" s="139"/>
      <c r="AG134" s="139"/>
      <c r="AH134" s="139"/>
      <c r="AI134" s="139"/>
      <c r="AJ134" s="139"/>
      <c r="AK134" s="139"/>
      <c r="AL134" s="139"/>
      <c r="AM134" s="139"/>
      <c r="AN134" s="120"/>
      <c r="AO134" s="149"/>
      <c r="AP134" s="149"/>
      <c r="AQ134" s="149"/>
      <c r="AR134" s="139"/>
      <c r="AS134" s="139"/>
      <c r="AT134" s="123"/>
      <c r="AU134" s="139"/>
      <c r="AV134" s="145"/>
      <c r="AW134" s="150"/>
      <c r="AX134" s="139"/>
      <c r="AY134" s="139"/>
      <c r="AZ134" s="139"/>
      <c r="BA134" s="139"/>
      <c r="BB134" s="151"/>
      <c r="BC134" s="151"/>
      <c r="BD134" s="151"/>
      <c r="BE134" s="151"/>
      <c r="BF134" s="151"/>
      <c r="BG134" s="151"/>
      <c r="BH134" s="139"/>
      <c r="BI134" s="139"/>
      <c r="BJ134" s="139"/>
      <c r="BK134" s="139"/>
      <c r="BL134" s="139"/>
      <c r="BM134" s="146"/>
      <c r="BN134" s="141"/>
      <c r="BO134" s="124"/>
      <c r="BP134" s="137"/>
      <c r="BQ134" s="125"/>
      <c r="BR134" s="125"/>
      <c r="BS134" s="125"/>
      <c r="BT134" s="125"/>
      <c r="BU134" s="126"/>
      <c r="BV134" s="127"/>
      <c r="BW134" s="114"/>
      <c r="BX134" s="115"/>
      <c r="BY134" s="128"/>
      <c r="BZ134" s="129"/>
      <c r="CA134" s="117"/>
      <c r="CB134" s="130"/>
      <c r="CC134" s="130"/>
      <c r="CD134" s="130"/>
      <c r="CE134" s="117"/>
      <c r="CF134" s="130"/>
      <c r="CG134" s="131"/>
      <c r="CH134" s="112"/>
      <c r="CI134" s="112"/>
      <c r="CJ134" s="131"/>
      <c r="CK134" s="131"/>
      <c r="CL134" s="131"/>
      <c r="CM134" s="131"/>
      <c r="CN134" s="112"/>
      <c r="CO134" s="131"/>
      <c r="CP134" s="131"/>
      <c r="CQ134" s="131"/>
      <c r="CR134" s="131"/>
      <c r="CS134" s="112"/>
      <c r="CT134" s="112"/>
      <c r="CU134" s="132"/>
      <c r="CV134" s="112"/>
      <c r="CW134" s="112"/>
      <c r="CX134" s="133"/>
      <c r="CY134" s="112"/>
      <c r="CZ134" s="112"/>
      <c r="DA134" s="131"/>
      <c r="DB134" s="117"/>
      <c r="DC134" s="112"/>
      <c r="DD134" s="134"/>
      <c r="DE134" s="112"/>
      <c r="DF134" s="112"/>
      <c r="DG134" s="112"/>
      <c r="DH134" s="112"/>
      <c r="DI134" s="135"/>
      <c r="DJ134" s="135"/>
      <c r="DK134" s="135"/>
      <c r="DL134" s="135"/>
      <c r="DM134" s="135"/>
      <c r="DN134" s="135"/>
      <c r="DO134" s="112"/>
      <c r="DP134" s="112"/>
      <c r="DQ134" s="112"/>
      <c r="DR134" s="112"/>
      <c r="DS134" s="136"/>
      <c r="DT134" s="115"/>
      <c r="DU134" s="132"/>
      <c r="DV134" s="124"/>
      <c r="DW134" s="137"/>
    </row>
    <row r="135" spans="1:127" ht="15">
      <c r="A135" s="106"/>
      <c r="B135" s="106"/>
      <c r="C135" s="153"/>
      <c r="D135" s="147"/>
      <c r="E135" s="108"/>
      <c r="F135" s="148"/>
      <c r="G135" s="148"/>
      <c r="H135" s="110"/>
      <c r="I135" s="148"/>
      <c r="J135" s="148"/>
      <c r="K135" s="148"/>
      <c r="L135" s="148"/>
      <c r="M135" s="111"/>
      <c r="N135" s="139"/>
      <c r="O135" s="140"/>
      <c r="P135" s="135"/>
      <c r="Q135" s="141"/>
      <c r="R135" s="139"/>
      <c r="S135" s="142"/>
      <c r="T135" s="140"/>
      <c r="U135" s="139"/>
      <c r="V135" s="139"/>
      <c r="W135" s="139"/>
      <c r="X135" s="139"/>
      <c r="Y135" s="118"/>
      <c r="Z135" s="139"/>
      <c r="AA135" s="139"/>
      <c r="AB135" s="139"/>
      <c r="AC135" s="139"/>
      <c r="AD135" s="139"/>
      <c r="AE135" s="139"/>
      <c r="AF135" s="139"/>
      <c r="AG135" s="139"/>
      <c r="AH135" s="139"/>
      <c r="AI135" s="139"/>
      <c r="AJ135" s="139"/>
      <c r="AK135" s="139"/>
      <c r="AL135" s="139"/>
      <c r="AM135" s="139"/>
      <c r="AN135" s="120"/>
      <c r="AO135" s="149"/>
      <c r="AP135" s="149"/>
      <c r="AQ135" s="149"/>
      <c r="AR135" s="139"/>
      <c r="AS135" s="139"/>
      <c r="AT135" s="123"/>
      <c r="AU135" s="139"/>
      <c r="AV135" s="145"/>
      <c r="AW135" s="150"/>
      <c r="AX135" s="139"/>
      <c r="AY135" s="139"/>
      <c r="AZ135" s="139"/>
      <c r="BA135" s="139"/>
      <c r="BB135" s="151"/>
      <c r="BC135" s="151"/>
      <c r="BD135" s="151"/>
      <c r="BE135" s="151"/>
      <c r="BF135" s="151"/>
      <c r="BG135" s="151"/>
      <c r="BH135" s="139"/>
      <c r="BI135" s="139"/>
      <c r="BJ135" s="139"/>
      <c r="BK135" s="139"/>
      <c r="BL135" s="139"/>
      <c r="BM135" s="146"/>
      <c r="BN135" s="141"/>
      <c r="BO135" s="124"/>
      <c r="BP135" s="137"/>
      <c r="BQ135" s="125"/>
      <c r="BR135" s="125"/>
      <c r="BS135" s="125"/>
      <c r="BT135" s="125"/>
      <c r="BU135" s="126"/>
      <c r="BV135" s="127"/>
      <c r="BW135" s="114"/>
      <c r="BX135" s="115"/>
      <c r="BY135" s="128"/>
      <c r="BZ135" s="129"/>
      <c r="CA135" s="117"/>
      <c r="CB135" s="130"/>
      <c r="CC135" s="130"/>
      <c r="CD135" s="130"/>
      <c r="CE135" s="117"/>
      <c r="CF135" s="130"/>
      <c r="CG135" s="131"/>
      <c r="CH135" s="112"/>
      <c r="CI135" s="112"/>
      <c r="CJ135" s="131"/>
      <c r="CK135" s="131"/>
      <c r="CL135" s="131"/>
      <c r="CM135" s="131"/>
      <c r="CN135" s="112"/>
      <c r="CO135" s="131"/>
      <c r="CP135" s="131"/>
      <c r="CQ135" s="131"/>
      <c r="CR135" s="131"/>
      <c r="CS135" s="112"/>
      <c r="CT135" s="112"/>
      <c r="CU135" s="132"/>
      <c r="CV135" s="112"/>
      <c r="CW135" s="112"/>
      <c r="CX135" s="133"/>
      <c r="CY135" s="112"/>
      <c r="CZ135" s="112"/>
      <c r="DA135" s="131"/>
      <c r="DB135" s="117"/>
      <c r="DC135" s="112"/>
      <c r="DD135" s="134"/>
      <c r="DE135" s="112"/>
      <c r="DF135" s="112"/>
      <c r="DG135" s="112"/>
      <c r="DH135" s="112"/>
      <c r="DI135" s="135"/>
      <c r="DJ135" s="135"/>
      <c r="DK135" s="135"/>
      <c r="DL135" s="135"/>
      <c r="DM135" s="135"/>
      <c r="DN135" s="135"/>
      <c r="DO135" s="112"/>
      <c r="DP135" s="112"/>
      <c r="DQ135" s="112"/>
      <c r="DR135" s="112"/>
      <c r="DS135" s="136"/>
      <c r="DT135" s="115"/>
      <c r="DU135" s="132"/>
      <c r="DV135" s="124"/>
      <c r="DW135" s="137"/>
    </row>
    <row r="136" spans="1:127" ht="15">
      <c r="A136" s="106"/>
      <c r="B136" s="106"/>
      <c r="C136" s="153"/>
      <c r="D136" s="147"/>
      <c r="E136" s="108"/>
      <c r="F136" s="148"/>
      <c r="G136" s="148"/>
      <c r="H136" s="110"/>
      <c r="I136" s="148"/>
      <c r="J136" s="148"/>
      <c r="K136" s="148"/>
      <c r="L136" s="148"/>
      <c r="M136" s="111"/>
      <c r="N136" s="139"/>
      <c r="O136" s="140"/>
      <c r="P136" s="135"/>
      <c r="Q136" s="141"/>
      <c r="R136" s="139"/>
      <c r="S136" s="142"/>
      <c r="T136" s="140"/>
      <c r="U136" s="139"/>
      <c r="V136" s="139"/>
      <c r="W136" s="139"/>
      <c r="X136" s="139"/>
      <c r="Y136" s="118"/>
      <c r="Z136" s="139"/>
      <c r="AA136" s="139"/>
      <c r="AB136" s="139"/>
      <c r="AC136" s="139"/>
      <c r="AD136" s="139"/>
      <c r="AE136" s="139"/>
      <c r="AF136" s="139"/>
      <c r="AG136" s="139"/>
      <c r="AH136" s="139"/>
      <c r="AI136" s="139"/>
      <c r="AJ136" s="139"/>
      <c r="AK136" s="139"/>
      <c r="AL136" s="139"/>
      <c r="AM136" s="139"/>
      <c r="AN136" s="120"/>
      <c r="AO136" s="149"/>
      <c r="AP136" s="149"/>
      <c r="AQ136" s="149"/>
      <c r="AR136" s="139"/>
      <c r="AS136" s="139"/>
      <c r="AT136" s="123"/>
      <c r="AU136" s="139"/>
      <c r="AV136" s="145"/>
      <c r="AW136" s="150"/>
      <c r="AX136" s="139"/>
      <c r="AY136" s="139"/>
      <c r="AZ136" s="139"/>
      <c r="BA136" s="139"/>
      <c r="BB136" s="151"/>
      <c r="BC136" s="151"/>
      <c r="BD136" s="151"/>
      <c r="BE136" s="151"/>
      <c r="BF136" s="151"/>
      <c r="BG136" s="151"/>
      <c r="BH136" s="139"/>
      <c r="BI136" s="139"/>
      <c r="BJ136" s="139"/>
      <c r="BK136" s="139"/>
      <c r="BL136" s="139"/>
      <c r="BM136" s="146"/>
      <c r="BN136" s="141"/>
      <c r="BO136" s="124"/>
      <c r="BP136" s="137"/>
      <c r="BQ136" s="125"/>
      <c r="BR136" s="125"/>
      <c r="BS136" s="125"/>
      <c r="BT136" s="125"/>
      <c r="BU136" s="126"/>
      <c r="BV136" s="127"/>
      <c r="BW136" s="114"/>
      <c r="BX136" s="115"/>
      <c r="BY136" s="128"/>
      <c r="BZ136" s="129"/>
      <c r="CA136" s="117"/>
      <c r="CB136" s="130"/>
      <c r="CC136" s="130"/>
      <c r="CD136" s="130"/>
      <c r="CE136" s="117"/>
      <c r="CF136" s="130"/>
      <c r="CG136" s="131"/>
      <c r="CH136" s="112"/>
      <c r="CI136" s="112"/>
      <c r="CJ136" s="131"/>
      <c r="CK136" s="131"/>
      <c r="CL136" s="131"/>
      <c r="CM136" s="131"/>
      <c r="CN136" s="112"/>
      <c r="CO136" s="131"/>
      <c r="CP136" s="131"/>
      <c r="CQ136" s="131"/>
      <c r="CR136" s="131"/>
      <c r="CS136" s="112"/>
      <c r="CT136" s="112"/>
      <c r="CU136" s="132"/>
      <c r="CV136" s="112"/>
      <c r="CW136" s="112"/>
      <c r="CX136" s="133"/>
      <c r="CY136" s="112"/>
      <c r="CZ136" s="112"/>
      <c r="DA136" s="131"/>
      <c r="DB136" s="117"/>
      <c r="DC136" s="112"/>
      <c r="DD136" s="134"/>
      <c r="DE136" s="112"/>
      <c r="DF136" s="112"/>
      <c r="DG136" s="112"/>
      <c r="DH136" s="112"/>
      <c r="DI136" s="135"/>
      <c r="DJ136" s="135"/>
      <c r="DK136" s="135"/>
      <c r="DL136" s="135"/>
      <c r="DM136" s="135"/>
      <c r="DN136" s="135"/>
      <c r="DO136" s="112"/>
      <c r="DP136" s="112"/>
      <c r="DQ136" s="112"/>
      <c r="DR136" s="112"/>
      <c r="DS136" s="136"/>
      <c r="DT136" s="115"/>
      <c r="DU136" s="132"/>
      <c r="DV136" s="124"/>
      <c r="DW136" s="137"/>
    </row>
    <row r="137" spans="1:127" ht="15">
      <c r="A137" s="106"/>
      <c r="B137" s="106"/>
      <c r="C137" s="153"/>
      <c r="D137" s="147"/>
      <c r="E137" s="108"/>
      <c r="F137" s="148"/>
      <c r="G137" s="148"/>
      <c r="H137" s="110"/>
      <c r="I137" s="148"/>
      <c r="J137" s="148"/>
      <c r="K137" s="148"/>
      <c r="L137" s="148"/>
      <c r="M137" s="111"/>
      <c r="N137" s="139"/>
      <c r="O137" s="140"/>
      <c r="P137" s="135"/>
      <c r="Q137" s="141"/>
      <c r="R137" s="139"/>
      <c r="S137" s="142"/>
      <c r="T137" s="140"/>
      <c r="U137" s="139"/>
      <c r="V137" s="139"/>
      <c r="W137" s="139"/>
      <c r="X137" s="139"/>
      <c r="Y137" s="118"/>
      <c r="Z137" s="139"/>
      <c r="AA137" s="139"/>
      <c r="AB137" s="139"/>
      <c r="AC137" s="139"/>
      <c r="AD137" s="139"/>
      <c r="AE137" s="139"/>
      <c r="AF137" s="139"/>
      <c r="AG137" s="139"/>
      <c r="AH137" s="139"/>
      <c r="AI137" s="139"/>
      <c r="AJ137" s="139"/>
      <c r="AK137" s="139"/>
      <c r="AL137" s="139"/>
      <c r="AM137" s="139"/>
      <c r="AN137" s="120"/>
      <c r="AO137" s="149"/>
      <c r="AP137" s="149"/>
      <c r="AQ137" s="149"/>
      <c r="AR137" s="139"/>
      <c r="AS137" s="139"/>
      <c r="AT137" s="123"/>
      <c r="AU137" s="139"/>
      <c r="AV137" s="145"/>
      <c r="AW137" s="150"/>
      <c r="AX137" s="139"/>
      <c r="AY137" s="139"/>
      <c r="AZ137" s="139"/>
      <c r="BA137" s="139"/>
      <c r="BB137" s="151"/>
      <c r="BC137" s="151"/>
      <c r="BD137" s="151"/>
      <c r="BE137" s="151"/>
      <c r="BF137" s="151"/>
      <c r="BG137" s="151"/>
      <c r="BH137" s="139"/>
      <c r="BI137" s="139"/>
      <c r="BJ137" s="139"/>
      <c r="BK137" s="139"/>
      <c r="BL137" s="139"/>
      <c r="BM137" s="146"/>
      <c r="BN137" s="141"/>
      <c r="BO137" s="124"/>
      <c r="BP137" s="137"/>
      <c r="BQ137" s="125"/>
      <c r="BR137" s="125"/>
      <c r="BS137" s="125"/>
      <c r="BT137" s="125"/>
      <c r="BU137" s="126"/>
      <c r="BV137" s="127"/>
      <c r="BW137" s="114"/>
      <c r="BX137" s="115"/>
      <c r="BY137" s="128"/>
      <c r="BZ137" s="129"/>
      <c r="CA137" s="117"/>
      <c r="CB137" s="130"/>
      <c r="CC137" s="130"/>
      <c r="CD137" s="130"/>
      <c r="CE137" s="117"/>
      <c r="CF137" s="130"/>
      <c r="CG137" s="131"/>
      <c r="CH137" s="112"/>
      <c r="CI137" s="112"/>
      <c r="CJ137" s="131"/>
      <c r="CK137" s="131"/>
      <c r="CL137" s="131"/>
      <c r="CM137" s="131"/>
      <c r="CN137" s="112"/>
      <c r="CO137" s="131"/>
      <c r="CP137" s="131"/>
      <c r="CQ137" s="131"/>
      <c r="CR137" s="131"/>
      <c r="CS137" s="112"/>
      <c r="CT137" s="112"/>
      <c r="CU137" s="132"/>
      <c r="CV137" s="112"/>
      <c r="CW137" s="112"/>
      <c r="CX137" s="133"/>
      <c r="CY137" s="112"/>
      <c r="CZ137" s="112"/>
      <c r="DA137" s="131"/>
      <c r="DB137" s="117"/>
      <c r="DC137" s="112"/>
      <c r="DD137" s="134"/>
      <c r="DE137" s="112"/>
      <c r="DF137" s="112"/>
      <c r="DG137" s="112"/>
      <c r="DH137" s="112"/>
      <c r="DI137" s="135"/>
      <c r="DJ137" s="135"/>
      <c r="DK137" s="135"/>
      <c r="DL137" s="135"/>
      <c r="DM137" s="135"/>
      <c r="DN137" s="135"/>
      <c r="DO137" s="112"/>
      <c r="DP137" s="112"/>
      <c r="DQ137" s="112"/>
      <c r="DR137" s="112"/>
      <c r="DS137" s="136"/>
      <c r="DT137" s="115"/>
      <c r="DU137" s="132"/>
      <c r="DV137" s="124"/>
      <c r="DW137" s="137"/>
    </row>
    <row r="138" spans="1:127" ht="15">
      <c r="A138" s="106"/>
      <c r="B138" s="106"/>
      <c r="C138" s="153"/>
      <c r="D138" s="147"/>
      <c r="E138" s="108"/>
      <c r="F138" s="148"/>
      <c r="G138" s="148"/>
      <c r="H138" s="110"/>
      <c r="I138" s="148"/>
      <c r="J138" s="148"/>
      <c r="K138" s="148"/>
      <c r="L138" s="148"/>
      <c r="M138" s="111"/>
      <c r="N138" s="139"/>
      <c r="O138" s="140"/>
      <c r="P138" s="135"/>
      <c r="Q138" s="141"/>
      <c r="R138" s="139"/>
      <c r="S138" s="142"/>
      <c r="T138" s="140"/>
      <c r="U138" s="139"/>
      <c r="V138" s="139"/>
      <c r="W138" s="139"/>
      <c r="X138" s="139"/>
      <c r="Y138" s="118"/>
      <c r="Z138" s="139"/>
      <c r="AA138" s="139"/>
      <c r="AB138" s="139"/>
      <c r="AC138" s="139"/>
      <c r="AD138" s="139"/>
      <c r="AE138" s="139"/>
      <c r="AF138" s="139"/>
      <c r="AG138" s="139"/>
      <c r="AH138" s="139"/>
      <c r="AI138" s="139"/>
      <c r="AJ138" s="139"/>
      <c r="AK138" s="139"/>
      <c r="AL138" s="139"/>
      <c r="AM138" s="139"/>
      <c r="AN138" s="120"/>
      <c r="AO138" s="149"/>
      <c r="AP138" s="149"/>
      <c r="AQ138" s="149"/>
      <c r="AR138" s="139"/>
      <c r="AS138" s="139"/>
      <c r="AT138" s="123"/>
      <c r="AU138" s="139"/>
      <c r="AV138" s="145"/>
      <c r="AW138" s="150"/>
      <c r="AX138" s="139"/>
      <c r="AY138" s="139"/>
      <c r="AZ138" s="139"/>
      <c r="BA138" s="139"/>
      <c r="BB138" s="151"/>
      <c r="BC138" s="151"/>
      <c r="BD138" s="151"/>
      <c r="BE138" s="151"/>
      <c r="BF138" s="151"/>
      <c r="BG138" s="151"/>
      <c r="BH138" s="139"/>
      <c r="BI138" s="139"/>
      <c r="BJ138" s="139"/>
      <c r="BK138" s="139"/>
      <c r="BL138" s="139"/>
      <c r="BM138" s="146"/>
      <c r="BN138" s="141"/>
      <c r="BO138" s="124"/>
      <c r="BP138" s="137"/>
      <c r="BQ138" s="125"/>
      <c r="BR138" s="125"/>
      <c r="BS138" s="125"/>
      <c r="BT138" s="125"/>
      <c r="BU138" s="126"/>
      <c r="BV138" s="127"/>
      <c r="BW138" s="114"/>
      <c r="BX138" s="115"/>
      <c r="BY138" s="128"/>
      <c r="BZ138" s="129"/>
      <c r="CA138" s="117"/>
      <c r="CB138" s="130"/>
      <c r="CC138" s="130"/>
      <c r="CD138" s="130"/>
      <c r="CE138" s="117"/>
      <c r="CF138" s="130"/>
      <c r="CG138" s="131"/>
      <c r="CH138" s="112"/>
      <c r="CI138" s="112"/>
      <c r="CJ138" s="131"/>
      <c r="CK138" s="131"/>
      <c r="CL138" s="131"/>
      <c r="CM138" s="131"/>
      <c r="CN138" s="112"/>
      <c r="CO138" s="131"/>
      <c r="CP138" s="131"/>
      <c r="CQ138" s="131"/>
      <c r="CR138" s="131"/>
      <c r="CS138" s="112"/>
      <c r="CT138" s="112"/>
      <c r="CU138" s="132"/>
      <c r="CV138" s="112"/>
      <c r="CW138" s="112"/>
      <c r="CX138" s="133"/>
      <c r="CY138" s="112"/>
      <c r="CZ138" s="112"/>
      <c r="DA138" s="131"/>
      <c r="DB138" s="117"/>
      <c r="DC138" s="112"/>
      <c r="DD138" s="134"/>
      <c r="DE138" s="112"/>
      <c r="DF138" s="112"/>
      <c r="DG138" s="112"/>
      <c r="DH138" s="112"/>
      <c r="DI138" s="135"/>
      <c r="DJ138" s="135"/>
      <c r="DK138" s="135"/>
      <c r="DL138" s="135"/>
      <c r="DM138" s="135"/>
      <c r="DN138" s="135"/>
      <c r="DO138" s="112"/>
      <c r="DP138" s="112"/>
      <c r="DQ138" s="112"/>
      <c r="DR138" s="112"/>
      <c r="DS138" s="136"/>
      <c r="DT138" s="115"/>
      <c r="DU138" s="132"/>
      <c r="DV138" s="124"/>
      <c r="DW138" s="137"/>
    </row>
    <row r="139" spans="1:127" ht="15">
      <c r="A139" s="106"/>
      <c r="B139" s="106"/>
      <c r="C139" s="153"/>
      <c r="D139" s="147"/>
      <c r="E139" s="108"/>
      <c r="F139" s="148"/>
      <c r="G139" s="148"/>
      <c r="H139" s="110"/>
      <c r="I139" s="148"/>
      <c r="J139" s="148"/>
      <c r="K139" s="148"/>
      <c r="L139" s="148"/>
      <c r="M139" s="111"/>
      <c r="N139" s="139"/>
      <c r="O139" s="140"/>
      <c r="P139" s="135"/>
      <c r="Q139" s="141"/>
      <c r="R139" s="139"/>
      <c r="S139" s="142"/>
      <c r="T139" s="140"/>
      <c r="U139" s="139"/>
      <c r="V139" s="139"/>
      <c r="W139" s="139"/>
      <c r="X139" s="139"/>
      <c r="Y139" s="118"/>
      <c r="Z139" s="139"/>
      <c r="AA139" s="139"/>
      <c r="AB139" s="139"/>
      <c r="AC139" s="139"/>
      <c r="AD139" s="139"/>
      <c r="AE139" s="139"/>
      <c r="AF139" s="139"/>
      <c r="AG139" s="139"/>
      <c r="AH139" s="139"/>
      <c r="AI139" s="139"/>
      <c r="AJ139" s="139"/>
      <c r="AK139" s="139"/>
      <c r="AL139" s="139"/>
      <c r="AM139" s="139"/>
      <c r="AN139" s="120"/>
      <c r="AO139" s="149"/>
      <c r="AP139" s="149"/>
      <c r="AQ139" s="149"/>
      <c r="AR139" s="139"/>
      <c r="AS139" s="139"/>
      <c r="AT139" s="123"/>
      <c r="AU139" s="139"/>
      <c r="AV139" s="145"/>
      <c r="AW139" s="150"/>
      <c r="AX139" s="139"/>
      <c r="AY139" s="139"/>
      <c r="AZ139" s="139"/>
      <c r="BA139" s="139"/>
      <c r="BB139" s="151"/>
      <c r="BC139" s="151"/>
      <c r="BD139" s="151"/>
      <c r="BE139" s="151"/>
      <c r="BF139" s="151"/>
      <c r="BG139" s="151"/>
      <c r="BH139" s="139"/>
      <c r="BI139" s="139"/>
      <c r="BJ139" s="139"/>
      <c r="BK139" s="139"/>
      <c r="BL139" s="139"/>
      <c r="BM139" s="146"/>
      <c r="BN139" s="141"/>
      <c r="BO139" s="124"/>
      <c r="BP139" s="137"/>
      <c r="BQ139" s="125"/>
      <c r="BR139" s="125"/>
      <c r="BS139" s="125"/>
      <c r="BT139" s="125"/>
      <c r="BU139" s="126"/>
      <c r="BV139" s="127"/>
      <c r="BW139" s="114"/>
      <c r="BX139" s="115"/>
      <c r="BY139" s="128"/>
      <c r="BZ139" s="129"/>
      <c r="CA139" s="117"/>
      <c r="CB139" s="130"/>
      <c r="CC139" s="130"/>
      <c r="CD139" s="130"/>
      <c r="CE139" s="117"/>
      <c r="CF139" s="130"/>
      <c r="CG139" s="131"/>
      <c r="CH139" s="112"/>
      <c r="CI139" s="112"/>
      <c r="CJ139" s="131"/>
      <c r="CK139" s="131"/>
      <c r="CL139" s="131"/>
      <c r="CM139" s="131"/>
      <c r="CN139" s="112"/>
      <c r="CO139" s="131"/>
      <c r="CP139" s="131"/>
      <c r="CQ139" s="131"/>
      <c r="CR139" s="131"/>
      <c r="CS139" s="112"/>
      <c r="CT139" s="112"/>
      <c r="CU139" s="132"/>
      <c r="CV139" s="112"/>
      <c r="CW139" s="112"/>
      <c r="CX139" s="133"/>
      <c r="CY139" s="112"/>
      <c r="CZ139" s="112"/>
      <c r="DA139" s="131"/>
      <c r="DB139" s="117"/>
      <c r="DC139" s="112"/>
      <c r="DD139" s="134"/>
      <c r="DE139" s="112"/>
      <c r="DF139" s="112"/>
      <c r="DG139" s="112"/>
      <c r="DH139" s="112"/>
      <c r="DI139" s="135"/>
      <c r="DJ139" s="135"/>
      <c r="DK139" s="135"/>
      <c r="DL139" s="135"/>
      <c r="DM139" s="135"/>
      <c r="DN139" s="135"/>
      <c r="DO139" s="112"/>
      <c r="DP139" s="112"/>
      <c r="DQ139" s="112"/>
      <c r="DR139" s="112"/>
      <c r="DS139" s="136"/>
      <c r="DT139" s="115"/>
      <c r="DU139" s="132"/>
      <c r="DV139" s="124"/>
      <c r="DW139" s="137"/>
    </row>
    <row r="140" spans="1:127" ht="15">
      <c r="A140" s="106"/>
      <c r="B140" s="106"/>
      <c r="C140" s="153"/>
      <c r="D140" s="147"/>
      <c r="E140" s="108"/>
      <c r="F140" s="148"/>
      <c r="G140" s="148"/>
      <c r="H140" s="110"/>
      <c r="I140" s="148"/>
      <c r="J140" s="148"/>
      <c r="K140" s="148"/>
      <c r="L140" s="148"/>
      <c r="M140" s="111"/>
      <c r="N140" s="139"/>
      <c r="O140" s="140"/>
      <c r="P140" s="135"/>
      <c r="Q140" s="141"/>
      <c r="R140" s="139"/>
      <c r="S140" s="142"/>
      <c r="T140" s="140"/>
      <c r="U140" s="139"/>
      <c r="V140" s="139"/>
      <c r="W140" s="139"/>
      <c r="X140" s="139"/>
      <c r="Y140" s="118"/>
      <c r="Z140" s="139"/>
      <c r="AA140" s="139"/>
      <c r="AB140" s="139"/>
      <c r="AC140" s="139"/>
      <c r="AD140" s="139"/>
      <c r="AE140" s="139"/>
      <c r="AF140" s="139"/>
      <c r="AG140" s="139"/>
      <c r="AH140" s="139"/>
      <c r="AI140" s="139"/>
      <c r="AJ140" s="139"/>
      <c r="AK140" s="139"/>
      <c r="AL140" s="139"/>
      <c r="AM140" s="139"/>
      <c r="AN140" s="120"/>
      <c r="AO140" s="149"/>
      <c r="AP140" s="149"/>
      <c r="AQ140" s="149"/>
      <c r="AR140" s="139"/>
      <c r="AS140" s="139"/>
      <c r="AT140" s="123"/>
      <c r="AU140" s="139"/>
      <c r="AV140" s="145"/>
      <c r="AW140" s="150"/>
      <c r="AX140" s="139"/>
      <c r="AY140" s="139"/>
      <c r="AZ140" s="139"/>
      <c r="BA140" s="139"/>
      <c r="BB140" s="151"/>
      <c r="BC140" s="151"/>
      <c r="BD140" s="151"/>
      <c r="BE140" s="151"/>
      <c r="BF140" s="151"/>
      <c r="BG140" s="151"/>
      <c r="BH140" s="139"/>
      <c r="BI140" s="139"/>
      <c r="BJ140" s="139"/>
      <c r="BK140" s="139"/>
      <c r="BL140" s="139"/>
      <c r="BM140" s="146"/>
      <c r="BN140" s="141"/>
      <c r="BO140" s="124"/>
      <c r="BP140" s="137"/>
      <c r="BQ140" s="125"/>
      <c r="BR140" s="125"/>
      <c r="BS140" s="125"/>
      <c r="BT140" s="125"/>
      <c r="BU140" s="126"/>
      <c r="BV140" s="127"/>
      <c r="BW140" s="114"/>
      <c r="BX140" s="115"/>
      <c r="BY140" s="128"/>
      <c r="BZ140" s="129"/>
      <c r="CA140" s="117"/>
      <c r="CB140" s="130"/>
      <c r="CC140" s="130"/>
      <c r="CD140" s="130"/>
      <c r="CE140" s="117"/>
      <c r="CF140" s="130"/>
      <c r="CG140" s="131"/>
      <c r="CH140" s="112"/>
      <c r="CI140" s="112"/>
      <c r="CJ140" s="131"/>
      <c r="CK140" s="131"/>
      <c r="CL140" s="131"/>
      <c r="CM140" s="131"/>
      <c r="CN140" s="112"/>
      <c r="CO140" s="131"/>
      <c r="CP140" s="131"/>
      <c r="CQ140" s="131"/>
      <c r="CR140" s="131"/>
      <c r="CS140" s="112"/>
      <c r="CT140" s="112"/>
      <c r="CU140" s="132"/>
      <c r="CV140" s="112"/>
      <c r="CW140" s="112"/>
      <c r="CX140" s="133"/>
      <c r="CY140" s="112"/>
      <c r="CZ140" s="112"/>
      <c r="DA140" s="131"/>
      <c r="DB140" s="117"/>
      <c r="DC140" s="112"/>
      <c r="DD140" s="134"/>
      <c r="DE140" s="112"/>
      <c r="DF140" s="112"/>
      <c r="DG140" s="112"/>
      <c r="DH140" s="112"/>
      <c r="DI140" s="135"/>
      <c r="DJ140" s="135"/>
      <c r="DK140" s="135"/>
      <c r="DL140" s="135"/>
      <c r="DM140" s="135"/>
      <c r="DN140" s="135"/>
      <c r="DO140" s="112"/>
      <c r="DP140" s="112"/>
      <c r="DQ140" s="112"/>
      <c r="DR140" s="112"/>
      <c r="DS140" s="136"/>
      <c r="DT140" s="115"/>
      <c r="DU140" s="132"/>
      <c r="DV140" s="124"/>
      <c r="DW140" s="137"/>
    </row>
    <row r="141" spans="1:127" ht="15">
      <c r="A141" s="106"/>
      <c r="B141" s="106"/>
      <c r="C141" s="153"/>
      <c r="D141" s="147"/>
      <c r="E141" s="108"/>
      <c r="F141" s="148"/>
      <c r="G141" s="148"/>
      <c r="H141" s="110"/>
      <c r="I141" s="148"/>
      <c r="J141" s="148"/>
      <c r="K141" s="148"/>
      <c r="L141" s="148"/>
      <c r="M141" s="111"/>
      <c r="N141" s="139"/>
      <c r="O141" s="140"/>
      <c r="P141" s="135"/>
      <c r="Q141" s="141"/>
      <c r="R141" s="139"/>
      <c r="S141" s="142"/>
      <c r="T141" s="140"/>
      <c r="U141" s="139"/>
      <c r="V141" s="139"/>
      <c r="W141" s="139"/>
      <c r="X141" s="139"/>
      <c r="Y141" s="118"/>
      <c r="Z141" s="139"/>
      <c r="AA141" s="139"/>
      <c r="AB141" s="139"/>
      <c r="AC141" s="139"/>
      <c r="AD141" s="139"/>
      <c r="AE141" s="139"/>
      <c r="AF141" s="139"/>
      <c r="AG141" s="139"/>
      <c r="AH141" s="139"/>
      <c r="AI141" s="139"/>
      <c r="AJ141" s="139"/>
      <c r="AK141" s="139"/>
      <c r="AL141" s="139"/>
      <c r="AM141" s="139"/>
      <c r="AN141" s="120"/>
      <c r="AO141" s="149"/>
      <c r="AP141" s="149"/>
      <c r="AQ141" s="149"/>
      <c r="AR141" s="139"/>
      <c r="AS141" s="139"/>
      <c r="AT141" s="123"/>
      <c r="AU141" s="139"/>
      <c r="AV141" s="145"/>
      <c r="AW141" s="150"/>
      <c r="AX141" s="139"/>
      <c r="AY141" s="139"/>
      <c r="AZ141" s="139"/>
      <c r="BA141" s="139"/>
      <c r="BB141" s="151"/>
      <c r="BC141" s="151"/>
      <c r="BD141" s="151"/>
      <c r="BE141" s="151"/>
      <c r="BF141" s="151"/>
      <c r="BG141" s="151"/>
      <c r="BH141" s="139"/>
      <c r="BI141" s="139"/>
      <c r="BJ141" s="139"/>
      <c r="BK141" s="139"/>
      <c r="BL141" s="139"/>
      <c r="BM141" s="146"/>
      <c r="BN141" s="141"/>
      <c r="BO141" s="124"/>
      <c r="BP141" s="137"/>
      <c r="BQ141" s="125"/>
      <c r="BR141" s="125"/>
      <c r="BS141" s="125"/>
      <c r="BT141" s="125"/>
      <c r="BU141" s="126"/>
      <c r="BV141" s="127"/>
      <c r="BW141" s="114"/>
      <c r="BX141" s="115"/>
      <c r="BY141" s="128"/>
      <c r="BZ141" s="129"/>
      <c r="CA141" s="117"/>
      <c r="CB141" s="130"/>
      <c r="CC141" s="130"/>
      <c r="CD141" s="130"/>
      <c r="CE141" s="117"/>
      <c r="CF141" s="130"/>
      <c r="CG141" s="131"/>
      <c r="CH141" s="112"/>
      <c r="CI141" s="112"/>
      <c r="CJ141" s="131"/>
      <c r="CK141" s="131"/>
      <c r="CL141" s="131"/>
      <c r="CM141" s="131"/>
      <c r="CN141" s="112"/>
      <c r="CO141" s="131"/>
      <c r="CP141" s="131"/>
      <c r="CQ141" s="131"/>
      <c r="CR141" s="131"/>
      <c r="CS141" s="112"/>
      <c r="CT141" s="112"/>
      <c r="CU141" s="132"/>
      <c r="CV141" s="112"/>
      <c r="CW141" s="112"/>
      <c r="CX141" s="133"/>
      <c r="CY141" s="112"/>
      <c r="CZ141" s="112"/>
      <c r="DA141" s="131"/>
      <c r="DB141" s="117"/>
      <c r="DC141" s="112"/>
      <c r="DD141" s="134"/>
      <c r="DE141" s="112"/>
      <c r="DF141" s="112"/>
      <c r="DG141" s="112"/>
      <c r="DH141" s="112"/>
      <c r="DI141" s="135"/>
      <c r="DJ141" s="135"/>
      <c r="DK141" s="135"/>
      <c r="DL141" s="135"/>
      <c r="DM141" s="135"/>
      <c r="DN141" s="135"/>
      <c r="DO141" s="112"/>
      <c r="DP141" s="112"/>
      <c r="DQ141" s="112"/>
      <c r="DR141" s="112"/>
      <c r="DS141" s="136"/>
      <c r="DT141" s="115"/>
      <c r="DU141" s="132"/>
      <c r="DV141" s="124"/>
      <c r="DW141" s="137"/>
    </row>
    <row r="142" spans="1:127" ht="15">
      <c r="A142" s="106"/>
      <c r="B142" s="106"/>
      <c r="C142" s="153"/>
      <c r="D142" s="147"/>
      <c r="E142" s="108"/>
      <c r="F142" s="148"/>
      <c r="G142" s="148"/>
      <c r="H142" s="110"/>
      <c r="I142" s="148"/>
      <c r="J142" s="148"/>
      <c r="K142" s="148"/>
      <c r="L142" s="148"/>
      <c r="M142" s="111"/>
      <c r="N142" s="139"/>
      <c r="O142" s="140"/>
      <c r="P142" s="135"/>
      <c r="Q142" s="141"/>
      <c r="R142" s="139"/>
      <c r="S142" s="142"/>
      <c r="T142" s="140"/>
      <c r="U142" s="139"/>
      <c r="V142" s="139"/>
      <c r="W142" s="139"/>
      <c r="X142" s="139"/>
      <c r="Y142" s="118"/>
      <c r="Z142" s="139"/>
      <c r="AA142" s="139"/>
      <c r="AB142" s="139"/>
      <c r="AC142" s="139"/>
      <c r="AD142" s="139"/>
      <c r="AE142" s="139"/>
      <c r="AF142" s="139"/>
      <c r="AG142" s="139"/>
      <c r="AH142" s="139"/>
      <c r="AI142" s="139"/>
      <c r="AJ142" s="139"/>
      <c r="AK142" s="139"/>
      <c r="AL142" s="139"/>
      <c r="AM142" s="139"/>
      <c r="AN142" s="120"/>
      <c r="AO142" s="149"/>
      <c r="AP142" s="149"/>
      <c r="AQ142" s="149"/>
      <c r="AR142" s="139"/>
      <c r="AS142" s="139"/>
      <c r="AT142" s="123"/>
      <c r="AU142" s="139"/>
      <c r="AV142" s="145"/>
      <c r="AW142" s="150"/>
      <c r="AX142" s="139"/>
      <c r="AY142" s="139"/>
      <c r="AZ142" s="139"/>
      <c r="BA142" s="139"/>
      <c r="BB142" s="151"/>
      <c r="BC142" s="151"/>
      <c r="BD142" s="151"/>
      <c r="BE142" s="151"/>
      <c r="BF142" s="151"/>
      <c r="BG142" s="151"/>
      <c r="BH142" s="139"/>
      <c r="BI142" s="139"/>
      <c r="BJ142" s="139"/>
      <c r="BK142" s="139"/>
      <c r="BL142" s="139"/>
      <c r="BM142" s="146"/>
      <c r="BN142" s="141"/>
      <c r="BO142" s="124"/>
      <c r="BP142" s="137"/>
      <c r="BQ142" s="125"/>
      <c r="BR142" s="125"/>
      <c r="BS142" s="125"/>
      <c r="BT142" s="125"/>
      <c r="BU142" s="126"/>
      <c r="BV142" s="127"/>
      <c r="BW142" s="114"/>
      <c r="BX142" s="115"/>
      <c r="BY142" s="128"/>
      <c r="BZ142" s="129"/>
      <c r="CA142" s="117"/>
      <c r="CB142" s="130"/>
      <c r="CC142" s="130"/>
      <c r="CD142" s="130"/>
      <c r="CE142" s="117"/>
      <c r="CF142" s="130"/>
      <c r="CG142" s="131"/>
      <c r="CH142" s="112"/>
      <c r="CI142" s="112"/>
      <c r="CJ142" s="131"/>
      <c r="CK142" s="131"/>
      <c r="CL142" s="131"/>
      <c r="CM142" s="131"/>
      <c r="CN142" s="112"/>
      <c r="CO142" s="131"/>
      <c r="CP142" s="131"/>
      <c r="CQ142" s="131"/>
      <c r="CR142" s="131"/>
      <c r="CS142" s="112"/>
      <c r="CT142" s="112"/>
      <c r="CU142" s="132"/>
      <c r="CV142" s="112"/>
      <c r="CW142" s="112"/>
      <c r="CX142" s="133"/>
      <c r="CY142" s="112"/>
      <c r="CZ142" s="112"/>
      <c r="DA142" s="131"/>
      <c r="DB142" s="117"/>
      <c r="DC142" s="112"/>
      <c r="DD142" s="134"/>
      <c r="DE142" s="112"/>
      <c r="DF142" s="112"/>
      <c r="DG142" s="112"/>
      <c r="DH142" s="112"/>
      <c r="DI142" s="135"/>
      <c r="DJ142" s="135"/>
      <c r="DK142" s="135"/>
      <c r="DL142" s="135"/>
      <c r="DM142" s="135"/>
      <c r="DN142" s="135"/>
      <c r="DO142" s="112"/>
      <c r="DP142" s="112"/>
      <c r="DQ142" s="112"/>
      <c r="DR142" s="112"/>
      <c r="DS142" s="136"/>
      <c r="DT142" s="115"/>
      <c r="DU142" s="132"/>
      <c r="DV142" s="124"/>
      <c r="DW142" s="137"/>
    </row>
    <row r="143" spans="1:127" ht="15">
      <c r="A143" s="106"/>
      <c r="B143" s="106"/>
      <c r="C143" s="153"/>
      <c r="D143" s="147"/>
      <c r="E143" s="108"/>
      <c r="F143" s="148"/>
      <c r="G143" s="148"/>
      <c r="H143" s="110"/>
      <c r="I143" s="148"/>
      <c r="J143" s="148"/>
      <c r="K143" s="148"/>
      <c r="L143" s="148"/>
      <c r="M143" s="111"/>
      <c r="N143" s="139"/>
      <c r="O143" s="140"/>
      <c r="P143" s="135"/>
      <c r="Q143" s="141"/>
      <c r="R143" s="139"/>
      <c r="S143" s="142"/>
      <c r="T143" s="140"/>
      <c r="U143" s="139"/>
      <c r="V143" s="139"/>
      <c r="W143" s="139"/>
      <c r="X143" s="139"/>
      <c r="Y143" s="118"/>
      <c r="Z143" s="139"/>
      <c r="AA143" s="139"/>
      <c r="AB143" s="139"/>
      <c r="AC143" s="139"/>
      <c r="AD143" s="139"/>
      <c r="AE143" s="139"/>
      <c r="AF143" s="139"/>
      <c r="AG143" s="139"/>
      <c r="AH143" s="139"/>
      <c r="AI143" s="139"/>
      <c r="AJ143" s="139"/>
      <c r="AK143" s="139"/>
      <c r="AL143" s="139"/>
      <c r="AM143" s="139"/>
      <c r="AN143" s="120"/>
      <c r="AO143" s="149"/>
      <c r="AP143" s="149"/>
      <c r="AQ143" s="149"/>
      <c r="AR143" s="139"/>
      <c r="AS143" s="139"/>
      <c r="AT143" s="123"/>
      <c r="AU143" s="139"/>
      <c r="AV143" s="145"/>
      <c r="AW143" s="150"/>
      <c r="AX143" s="139"/>
      <c r="AY143" s="139"/>
      <c r="AZ143" s="139"/>
      <c r="BA143" s="139"/>
      <c r="BB143" s="151"/>
      <c r="BC143" s="151"/>
      <c r="BD143" s="151"/>
      <c r="BE143" s="151"/>
      <c r="BF143" s="151"/>
      <c r="BG143" s="151"/>
      <c r="BH143" s="139"/>
      <c r="BI143" s="139"/>
      <c r="BJ143" s="139"/>
      <c r="BK143" s="139"/>
      <c r="BL143" s="139"/>
      <c r="BM143" s="146"/>
      <c r="BN143" s="141"/>
      <c r="BO143" s="124"/>
      <c r="BP143" s="137"/>
      <c r="BQ143" s="125"/>
      <c r="BR143" s="125"/>
      <c r="BS143" s="125"/>
      <c r="BT143" s="125"/>
      <c r="BU143" s="126"/>
      <c r="BV143" s="127"/>
      <c r="BW143" s="114"/>
      <c r="BX143" s="115"/>
      <c r="BY143" s="128"/>
      <c r="BZ143" s="129"/>
      <c r="CA143" s="117"/>
      <c r="CB143" s="130"/>
      <c r="CC143" s="130"/>
      <c r="CD143" s="130"/>
      <c r="CE143" s="117"/>
      <c r="CF143" s="130"/>
      <c r="CG143" s="131"/>
      <c r="CH143" s="112"/>
      <c r="CI143" s="112"/>
      <c r="CJ143" s="131"/>
      <c r="CK143" s="131"/>
      <c r="CL143" s="131"/>
      <c r="CM143" s="131"/>
      <c r="CN143" s="112"/>
      <c r="CO143" s="131"/>
      <c r="CP143" s="131"/>
      <c r="CQ143" s="131"/>
      <c r="CR143" s="131"/>
      <c r="CS143" s="112"/>
      <c r="CT143" s="112"/>
      <c r="CU143" s="132"/>
      <c r="CV143" s="112"/>
      <c r="CW143" s="112"/>
      <c r="CX143" s="133"/>
      <c r="CY143" s="112"/>
      <c r="CZ143" s="112"/>
      <c r="DA143" s="131"/>
      <c r="DB143" s="117"/>
      <c r="DC143" s="112"/>
      <c r="DD143" s="134"/>
      <c r="DE143" s="112"/>
      <c r="DF143" s="112"/>
      <c r="DG143" s="112"/>
      <c r="DH143" s="112"/>
      <c r="DI143" s="135"/>
      <c r="DJ143" s="135"/>
      <c r="DK143" s="135"/>
      <c r="DL143" s="135"/>
      <c r="DM143" s="135"/>
      <c r="DN143" s="135"/>
      <c r="DO143" s="112"/>
      <c r="DP143" s="112"/>
      <c r="DQ143" s="112"/>
      <c r="DR143" s="112"/>
      <c r="DS143" s="136"/>
      <c r="DT143" s="115"/>
      <c r="DU143" s="132"/>
      <c r="DV143" s="124"/>
      <c r="DW143" s="137"/>
    </row>
    <row r="144" spans="1:127" ht="15">
      <c r="A144" s="106"/>
      <c r="B144" s="106"/>
      <c r="C144" s="153"/>
      <c r="D144" s="147"/>
      <c r="E144" s="108"/>
      <c r="F144" s="148"/>
      <c r="G144" s="148"/>
      <c r="H144" s="110"/>
      <c r="I144" s="148"/>
      <c r="J144" s="148"/>
      <c r="K144" s="148"/>
      <c r="L144" s="148"/>
      <c r="M144" s="111"/>
      <c r="N144" s="139"/>
      <c r="O144" s="140"/>
      <c r="P144" s="135"/>
      <c r="Q144" s="141"/>
      <c r="R144" s="139"/>
      <c r="S144" s="142"/>
      <c r="T144" s="140"/>
      <c r="U144" s="139"/>
      <c r="V144" s="139"/>
      <c r="W144" s="139"/>
      <c r="X144" s="139"/>
      <c r="Y144" s="118"/>
      <c r="Z144" s="139"/>
      <c r="AA144" s="139"/>
      <c r="AB144" s="139"/>
      <c r="AC144" s="139"/>
      <c r="AD144" s="139"/>
      <c r="AE144" s="139"/>
      <c r="AF144" s="139"/>
      <c r="AG144" s="139"/>
      <c r="AH144" s="139"/>
      <c r="AI144" s="139"/>
      <c r="AJ144" s="139"/>
      <c r="AK144" s="139"/>
      <c r="AL144" s="139"/>
      <c r="AM144" s="139"/>
      <c r="AN144" s="120"/>
      <c r="AO144" s="149"/>
      <c r="AP144" s="149"/>
      <c r="AQ144" s="149"/>
      <c r="AR144" s="139"/>
      <c r="AS144" s="139"/>
      <c r="AT144" s="123"/>
      <c r="AU144" s="139"/>
      <c r="AV144" s="145"/>
      <c r="AW144" s="150"/>
      <c r="AX144" s="139"/>
      <c r="AY144" s="139"/>
      <c r="AZ144" s="139"/>
      <c r="BA144" s="139"/>
      <c r="BB144" s="151"/>
      <c r="BC144" s="151"/>
      <c r="BD144" s="151"/>
      <c r="BE144" s="151"/>
      <c r="BF144" s="151"/>
      <c r="BG144" s="151"/>
      <c r="BH144" s="139"/>
      <c r="BI144" s="139"/>
      <c r="BJ144" s="139"/>
      <c r="BK144" s="139"/>
      <c r="BL144" s="139"/>
      <c r="BM144" s="146"/>
      <c r="BN144" s="141"/>
      <c r="BO144" s="124"/>
      <c r="BP144" s="137"/>
      <c r="BQ144" s="125"/>
      <c r="BR144" s="125"/>
      <c r="BS144" s="125"/>
      <c r="BT144" s="125"/>
      <c r="BU144" s="126"/>
      <c r="BV144" s="127"/>
      <c r="BW144" s="114"/>
      <c r="BX144" s="115"/>
      <c r="BY144" s="128"/>
      <c r="BZ144" s="129"/>
      <c r="CA144" s="117"/>
      <c r="CB144" s="130"/>
      <c r="CC144" s="130"/>
      <c r="CD144" s="130"/>
      <c r="CE144" s="117"/>
      <c r="CF144" s="130"/>
      <c r="CG144" s="131"/>
      <c r="CH144" s="112"/>
      <c r="CI144" s="112"/>
      <c r="CJ144" s="131"/>
      <c r="CK144" s="131"/>
      <c r="CL144" s="131"/>
      <c r="CM144" s="131"/>
      <c r="CN144" s="112"/>
      <c r="CO144" s="131"/>
      <c r="CP144" s="131"/>
      <c r="CQ144" s="131"/>
      <c r="CR144" s="131"/>
      <c r="CS144" s="112"/>
      <c r="CT144" s="112"/>
      <c r="CU144" s="132"/>
      <c r="CV144" s="112"/>
      <c r="CW144" s="112"/>
      <c r="CX144" s="133"/>
      <c r="CY144" s="112"/>
      <c r="CZ144" s="112"/>
      <c r="DA144" s="131"/>
      <c r="DB144" s="117"/>
      <c r="DC144" s="112"/>
      <c r="DD144" s="134"/>
      <c r="DE144" s="112"/>
      <c r="DF144" s="112"/>
      <c r="DG144" s="112"/>
      <c r="DH144" s="112"/>
      <c r="DI144" s="135"/>
      <c r="DJ144" s="135"/>
      <c r="DK144" s="135"/>
      <c r="DL144" s="135"/>
      <c r="DM144" s="135"/>
      <c r="DN144" s="135"/>
      <c r="DO144" s="112"/>
      <c r="DP144" s="112"/>
      <c r="DQ144" s="112"/>
      <c r="DR144" s="112"/>
      <c r="DS144" s="136"/>
      <c r="DT144" s="115"/>
      <c r="DU144" s="132"/>
      <c r="DV144" s="124"/>
      <c r="DW144" s="137"/>
    </row>
    <row r="145" spans="1:127" ht="15">
      <c r="A145" s="106"/>
      <c r="B145" s="106"/>
      <c r="C145" s="153"/>
      <c r="D145" s="147"/>
      <c r="E145" s="108"/>
      <c r="F145" s="148"/>
      <c r="G145" s="148"/>
      <c r="H145" s="110"/>
      <c r="I145" s="148"/>
      <c r="J145" s="148"/>
      <c r="K145" s="148"/>
      <c r="L145" s="148"/>
      <c r="M145" s="111"/>
      <c r="N145" s="139"/>
      <c r="O145" s="140"/>
      <c r="P145" s="135"/>
      <c r="Q145" s="141"/>
      <c r="R145" s="139"/>
      <c r="S145" s="142"/>
      <c r="T145" s="140"/>
      <c r="U145" s="139"/>
      <c r="V145" s="139"/>
      <c r="W145" s="139"/>
      <c r="X145" s="139"/>
      <c r="Y145" s="118"/>
      <c r="Z145" s="139"/>
      <c r="AA145" s="139"/>
      <c r="AB145" s="139"/>
      <c r="AC145" s="139"/>
      <c r="AD145" s="139"/>
      <c r="AE145" s="139"/>
      <c r="AF145" s="139"/>
      <c r="AG145" s="139"/>
      <c r="AH145" s="139"/>
      <c r="AI145" s="139"/>
      <c r="AJ145" s="139"/>
      <c r="AK145" s="139"/>
      <c r="AL145" s="139"/>
      <c r="AM145" s="139"/>
      <c r="AN145" s="120"/>
      <c r="AO145" s="149"/>
      <c r="AP145" s="149"/>
      <c r="AQ145" s="149"/>
      <c r="AR145" s="139"/>
      <c r="AS145" s="139"/>
      <c r="AT145" s="123"/>
      <c r="AU145" s="139"/>
      <c r="AV145" s="145"/>
      <c r="AW145" s="150"/>
      <c r="AX145" s="139"/>
      <c r="AY145" s="139"/>
      <c r="AZ145" s="139"/>
      <c r="BA145" s="139"/>
      <c r="BB145" s="151"/>
      <c r="BC145" s="151"/>
      <c r="BD145" s="151"/>
      <c r="BE145" s="151"/>
      <c r="BF145" s="151"/>
      <c r="BG145" s="151"/>
      <c r="BH145" s="139"/>
      <c r="BI145" s="139"/>
      <c r="BJ145" s="139"/>
      <c r="BK145" s="139"/>
      <c r="BL145" s="139"/>
      <c r="BM145" s="146"/>
      <c r="BN145" s="141"/>
      <c r="BO145" s="124"/>
      <c r="BP145" s="137"/>
      <c r="BQ145" s="125"/>
      <c r="BR145" s="125"/>
      <c r="BS145" s="125"/>
      <c r="BT145" s="125"/>
      <c r="BU145" s="126"/>
      <c r="BV145" s="127"/>
      <c r="BW145" s="114"/>
      <c r="BX145" s="115"/>
      <c r="BY145" s="128"/>
      <c r="BZ145" s="129"/>
      <c r="CA145" s="117"/>
      <c r="CB145" s="130"/>
      <c r="CC145" s="130"/>
      <c r="CD145" s="130"/>
      <c r="CE145" s="117"/>
      <c r="CF145" s="130"/>
      <c r="CG145" s="131"/>
      <c r="CH145" s="112"/>
      <c r="CI145" s="112"/>
      <c r="CJ145" s="131"/>
      <c r="CK145" s="131"/>
      <c r="CL145" s="131"/>
      <c r="CM145" s="131"/>
      <c r="CN145" s="112"/>
      <c r="CO145" s="131"/>
      <c r="CP145" s="131"/>
      <c r="CQ145" s="131"/>
      <c r="CR145" s="131"/>
      <c r="CS145" s="112"/>
      <c r="CT145" s="112"/>
      <c r="CU145" s="132"/>
      <c r="CV145" s="112"/>
      <c r="CW145" s="112"/>
      <c r="CX145" s="133"/>
      <c r="CY145" s="112"/>
      <c r="CZ145" s="112"/>
      <c r="DA145" s="131"/>
      <c r="DB145" s="117"/>
      <c r="DC145" s="112"/>
      <c r="DD145" s="134"/>
      <c r="DE145" s="112"/>
      <c r="DF145" s="112"/>
      <c r="DG145" s="112"/>
      <c r="DH145" s="112"/>
      <c r="DI145" s="135"/>
      <c r="DJ145" s="135"/>
      <c r="DK145" s="135"/>
      <c r="DL145" s="135"/>
      <c r="DM145" s="135"/>
      <c r="DN145" s="135"/>
      <c r="DO145" s="112"/>
      <c r="DP145" s="112"/>
      <c r="DQ145" s="112"/>
      <c r="DR145" s="112"/>
      <c r="DS145" s="136"/>
      <c r="DT145" s="115"/>
      <c r="DU145" s="132"/>
      <c r="DV145" s="124"/>
      <c r="DW145" s="137"/>
    </row>
    <row r="146" spans="1:127" ht="15">
      <c r="A146" s="106"/>
      <c r="B146" s="106"/>
      <c r="C146" s="153"/>
      <c r="D146" s="147"/>
      <c r="E146" s="108"/>
      <c r="F146" s="148"/>
      <c r="G146" s="148"/>
      <c r="H146" s="110"/>
      <c r="I146" s="148"/>
      <c r="J146" s="148"/>
      <c r="K146" s="148"/>
      <c r="L146" s="148"/>
      <c r="M146" s="111"/>
      <c r="N146" s="139"/>
      <c r="O146" s="140"/>
      <c r="P146" s="135"/>
      <c r="Q146" s="141"/>
      <c r="R146" s="139"/>
      <c r="S146" s="142"/>
      <c r="T146" s="140"/>
      <c r="U146" s="139"/>
      <c r="V146" s="139"/>
      <c r="W146" s="139"/>
      <c r="X146" s="139"/>
      <c r="Y146" s="118"/>
      <c r="Z146" s="139"/>
      <c r="AA146" s="139"/>
      <c r="AB146" s="139"/>
      <c r="AC146" s="139"/>
      <c r="AD146" s="139"/>
      <c r="AE146" s="139"/>
      <c r="AF146" s="139"/>
      <c r="AG146" s="139"/>
      <c r="AH146" s="139"/>
      <c r="AI146" s="139"/>
      <c r="AJ146" s="139"/>
      <c r="AK146" s="139"/>
      <c r="AL146" s="139"/>
      <c r="AM146" s="139"/>
      <c r="AN146" s="120"/>
      <c r="AO146" s="149"/>
      <c r="AP146" s="149"/>
      <c r="AQ146" s="149"/>
      <c r="AR146" s="139"/>
      <c r="AS146" s="139"/>
      <c r="AT146" s="123"/>
      <c r="AU146" s="139"/>
      <c r="AV146" s="145"/>
      <c r="AW146" s="150"/>
      <c r="AX146" s="139"/>
      <c r="AY146" s="139"/>
      <c r="AZ146" s="139"/>
      <c r="BA146" s="139"/>
      <c r="BB146" s="151"/>
      <c r="BC146" s="151"/>
      <c r="BD146" s="151"/>
      <c r="BE146" s="151"/>
      <c r="BF146" s="151"/>
      <c r="BG146" s="151"/>
      <c r="BH146" s="139"/>
      <c r="BI146" s="139"/>
      <c r="BJ146" s="139"/>
      <c r="BK146" s="139"/>
      <c r="BL146" s="139"/>
      <c r="BM146" s="146"/>
      <c r="BN146" s="141"/>
      <c r="BO146" s="124"/>
      <c r="BP146" s="137"/>
      <c r="BQ146" s="125"/>
      <c r="BR146" s="125"/>
      <c r="BS146" s="125"/>
      <c r="BT146" s="125"/>
      <c r="BU146" s="126"/>
      <c r="BV146" s="127"/>
      <c r="BW146" s="114"/>
      <c r="BX146" s="115"/>
      <c r="BY146" s="128"/>
      <c r="BZ146" s="129"/>
      <c r="CA146" s="117"/>
      <c r="CB146" s="130"/>
      <c r="CC146" s="130"/>
      <c r="CD146" s="130"/>
      <c r="CE146" s="117"/>
      <c r="CF146" s="130"/>
      <c r="CG146" s="131"/>
      <c r="CH146" s="112"/>
      <c r="CI146" s="112"/>
      <c r="CJ146" s="131"/>
      <c r="CK146" s="131"/>
      <c r="CL146" s="131"/>
      <c r="CM146" s="131"/>
      <c r="CN146" s="112"/>
      <c r="CO146" s="131"/>
      <c r="CP146" s="131"/>
      <c r="CQ146" s="131"/>
      <c r="CR146" s="131"/>
      <c r="CS146" s="112"/>
      <c r="CT146" s="112"/>
      <c r="CU146" s="132"/>
      <c r="CV146" s="112"/>
      <c r="CW146" s="112"/>
      <c r="CX146" s="133"/>
      <c r="CY146" s="112"/>
      <c r="CZ146" s="112"/>
      <c r="DA146" s="131"/>
      <c r="DB146" s="117"/>
      <c r="DC146" s="112"/>
      <c r="DD146" s="134"/>
      <c r="DE146" s="112"/>
      <c r="DF146" s="112"/>
      <c r="DG146" s="112"/>
      <c r="DH146" s="112"/>
      <c r="DI146" s="135"/>
      <c r="DJ146" s="135"/>
      <c r="DK146" s="135"/>
      <c r="DL146" s="135"/>
      <c r="DM146" s="135"/>
      <c r="DN146" s="135"/>
      <c r="DO146" s="112"/>
      <c r="DP146" s="112"/>
      <c r="DQ146" s="112"/>
      <c r="DR146" s="112"/>
      <c r="DS146" s="136"/>
      <c r="DT146" s="115"/>
      <c r="DU146" s="132"/>
      <c r="DV146" s="124"/>
      <c r="DW146" s="137"/>
    </row>
    <row r="147" spans="1:127" ht="15">
      <c r="A147" s="106"/>
      <c r="B147" s="106"/>
      <c r="C147" s="153"/>
      <c r="D147" s="147"/>
      <c r="E147" s="108"/>
      <c r="F147" s="148"/>
      <c r="G147" s="148"/>
      <c r="H147" s="110"/>
      <c r="I147" s="148"/>
      <c r="J147" s="148"/>
      <c r="K147" s="148"/>
      <c r="L147" s="148"/>
      <c r="M147" s="111"/>
      <c r="N147" s="139"/>
      <c r="O147" s="140"/>
      <c r="P147" s="135"/>
      <c r="Q147" s="141"/>
      <c r="R147" s="139"/>
      <c r="S147" s="142"/>
      <c r="T147" s="140"/>
      <c r="U147" s="139"/>
      <c r="V147" s="139"/>
      <c r="W147" s="139"/>
      <c r="X147" s="139"/>
      <c r="Y147" s="118"/>
      <c r="Z147" s="139"/>
      <c r="AA147" s="139"/>
      <c r="AB147" s="139"/>
      <c r="AC147" s="139"/>
      <c r="AD147" s="139"/>
      <c r="AE147" s="139"/>
      <c r="AF147" s="139"/>
      <c r="AG147" s="139"/>
      <c r="AH147" s="139"/>
      <c r="AI147" s="139"/>
      <c r="AJ147" s="139"/>
      <c r="AK147" s="139"/>
      <c r="AL147" s="139"/>
      <c r="AM147" s="139"/>
      <c r="AN147" s="120"/>
      <c r="AO147" s="149"/>
      <c r="AP147" s="149"/>
      <c r="AQ147" s="149"/>
      <c r="AR147" s="139"/>
      <c r="AS147" s="139"/>
      <c r="AT147" s="123"/>
      <c r="AU147" s="139"/>
      <c r="AV147" s="145"/>
      <c r="AW147" s="150"/>
      <c r="AX147" s="139"/>
      <c r="AY147" s="139"/>
      <c r="AZ147" s="139"/>
      <c r="BA147" s="139"/>
      <c r="BB147" s="151"/>
      <c r="BC147" s="151"/>
      <c r="BD147" s="151"/>
      <c r="BE147" s="151"/>
      <c r="BF147" s="151"/>
      <c r="BG147" s="151"/>
      <c r="BH147" s="139"/>
      <c r="BI147" s="139"/>
      <c r="BJ147" s="139"/>
      <c r="BK147" s="139"/>
      <c r="BL147" s="139"/>
      <c r="BM147" s="146"/>
      <c r="BN147" s="141"/>
      <c r="BO147" s="124"/>
      <c r="BP147" s="137"/>
      <c r="BQ147" s="125"/>
      <c r="BR147" s="125"/>
      <c r="BS147" s="125"/>
      <c r="BT147" s="125"/>
      <c r="BU147" s="126"/>
      <c r="BV147" s="127"/>
      <c r="BW147" s="114"/>
      <c r="BX147" s="115"/>
      <c r="BY147" s="128"/>
      <c r="BZ147" s="129"/>
      <c r="CA147" s="117"/>
      <c r="CB147" s="130"/>
      <c r="CC147" s="130"/>
      <c r="CD147" s="130"/>
      <c r="CE147" s="117"/>
      <c r="CF147" s="130"/>
      <c r="CG147" s="131"/>
      <c r="CH147" s="112"/>
      <c r="CI147" s="112"/>
      <c r="CJ147" s="131"/>
      <c r="CK147" s="131"/>
      <c r="CL147" s="131"/>
      <c r="CM147" s="131"/>
      <c r="CN147" s="112"/>
      <c r="CO147" s="131"/>
      <c r="CP147" s="131"/>
      <c r="CQ147" s="131"/>
      <c r="CR147" s="131"/>
      <c r="CS147" s="112"/>
      <c r="CT147" s="112"/>
      <c r="CU147" s="132"/>
      <c r="CV147" s="112"/>
      <c r="CW147" s="112"/>
      <c r="CX147" s="133"/>
      <c r="CY147" s="112"/>
      <c r="CZ147" s="112"/>
      <c r="DA147" s="131"/>
      <c r="DB147" s="117"/>
      <c r="DC147" s="112"/>
      <c r="DD147" s="134"/>
      <c r="DE147" s="112"/>
      <c r="DF147" s="112"/>
      <c r="DG147" s="112"/>
      <c r="DH147" s="112"/>
      <c r="DI147" s="135"/>
      <c r="DJ147" s="135"/>
      <c r="DK147" s="135"/>
      <c r="DL147" s="135"/>
      <c r="DM147" s="135"/>
      <c r="DN147" s="135"/>
      <c r="DO147" s="112"/>
      <c r="DP147" s="112"/>
      <c r="DQ147" s="112"/>
      <c r="DR147" s="112"/>
      <c r="DS147" s="136"/>
      <c r="DT147" s="115"/>
      <c r="DU147" s="132"/>
      <c r="DV147" s="124"/>
      <c r="DW147" s="137"/>
    </row>
    <row r="148" spans="1:127" ht="15">
      <c r="A148" s="106"/>
      <c r="B148" s="106"/>
      <c r="C148" s="153"/>
      <c r="D148" s="147"/>
      <c r="E148" s="108"/>
      <c r="F148" s="148"/>
      <c r="G148" s="148"/>
      <c r="H148" s="110"/>
      <c r="I148" s="148"/>
      <c r="J148" s="148"/>
      <c r="K148" s="148"/>
      <c r="L148" s="148"/>
      <c r="M148" s="111"/>
      <c r="N148" s="139"/>
      <c r="O148" s="140"/>
      <c r="P148" s="135"/>
      <c r="Q148" s="141"/>
      <c r="R148" s="139"/>
      <c r="S148" s="142"/>
      <c r="T148" s="140"/>
      <c r="U148" s="139"/>
      <c r="V148" s="139"/>
      <c r="W148" s="139"/>
      <c r="X148" s="139"/>
      <c r="Y148" s="118"/>
      <c r="Z148" s="139"/>
      <c r="AA148" s="139"/>
      <c r="AB148" s="139"/>
      <c r="AC148" s="139"/>
      <c r="AD148" s="139"/>
      <c r="AE148" s="139"/>
      <c r="AF148" s="139"/>
      <c r="AG148" s="139"/>
      <c r="AH148" s="139"/>
      <c r="AI148" s="139"/>
      <c r="AJ148" s="139"/>
      <c r="AK148" s="139"/>
      <c r="AL148" s="139"/>
      <c r="AM148" s="139"/>
      <c r="AN148" s="120"/>
      <c r="AO148" s="149"/>
      <c r="AP148" s="149"/>
      <c r="AQ148" s="149"/>
      <c r="AR148" s="139"/>
      <c r="AS148" s="139"/>
      <c r="AT148" s="123"/>
      <c r="AU148" s="139"/>
      <c r="AV148" s="145"/>
      <c r="AW148" s="150"/>
      <c r="AX148" s="139"/>
      <c r="AY148" s="139"/>
      <c r="AZ148" s="139"/>
      <c r="BA148" s="139"/>
      <c r="BB148" s="151"/>
      <c r="BC148" s="151"/>
      <c r="BD148" s="151"/>
      <c r="BE148" s="151"/>
      <c r="BF148" s="151"/>
      <c r="BG148" s="151"/>
      <c r="BH148" s="139"/>
      <c r="BI148" s="139"/>
      <c r="BJ148" s="139"/>
      <c r="BK148" s="139"/>
      <c r="BL148" s="139"/>
      <c r="BM148" s="146"/>
      <c r="BN148" s="141"/>
      <c r="BO148" s="124"/>
      <c r="BP148" s="137"/>
      <c r="BQ148" s="125"/>
      <c r="BR148" s="125"/>
      <c r="BS148" s="125"/>
      <c r="BT148" s="125"/>
      <c r="BU148" s="126"/>
      <c r="BV148" s="127"/>
      <c r="BW148" s="114"/>
      <c r="BX148" s="115"/>
      <c r="BY148" s="128"/>
      <c r="BZ148" s="129"/>
      <c r="CA148" s="117"/>
      <c r="CB148" s="130"/>
      <c r="CC148" s="130"/>
      <c r="CD148" s="130"/>
      <c r="CE148" s="117"/>
      <c r="CF148" s="130"/>
      <c r="CG148" s="131"/>
      <c r="CH148" s="112"/>
      <c r="CI148" s="112"/>
      <c r="CJ148" s="131"/>
      <c r="CK148" s="131"/>
      <c r="CL148" s="131"/>
      <c r="CM148" s="131"/>
      <c r="CN148" s="112"/>
      <c r="CO148" s="131"/>
      <c r="CP148" s="131"/>
      <c r="CQ148" s="131"/>
      <c r="CR148" s="131"/>
      <c r="CS148" s="112"/>
      <c r="CT148" s="112"/>
      <c r="CU148" s="132"/>
      <c r="CV148" s="112"/>
      <c r="CW148" s="112"/>
      <c r="CX148" s="133"/>
      <c r="CY148" s="112"/>
      <c r="CZ148" s="112"/>
      <c r="DA148" s="131"/>
      <c r="DB148" s="117"/>
      <c r="DC148" s="112"/>
      <c r="DD148" s="134"/>
      <c r="DE148" s="112"/>
      <c r="DF148" s="112"/>
      <c r="DG148" s="112"/>
      <c r="DH148" s="112"/>
      <c r="DI148" s="135"/>
      <c r="DJ148" s="135"/>
      <c r="DK148" s="135"/>
      <c r="DL148" s="135"/>
      <c r="DM148" s="135"/>
      <c r="DN148" s="135"/>
      <c r="DO148" s="112"/>
      <c r="DP148" s="112"/>
      <c r="DQ148" s="112"/>
      <c r="DR148" s="112"/>
      <c r="DS148" s="136"/>
      <c r="DT148" s="115"/>
      <c r="DU148" s="132"/>
      <c r="DV148" s="124"/>
      <c r="DW148" s="137"/>
    </row>
    <row r="149" spans="1:127" ht="15">
      <c r="A149" s="106"/>
      <c r="B149" s="106"/>
      <c r="C149" s="153"/>
      <c r="D149" s="147"/>
      <c r="E149" s="108"/>
      <c r="F149" s="148"/>
      <c r="G149" s="148"/>
      <c r="H149" s="110"/>
      <c r="I149" s="148"/>
      <c r="J149" s="148"/>
      <c r="K149" s="148"/>
      <c r="L149" s="148"/>
      <c r="M149" s="111"/>
      <c r="N149" s="139"/>
      <c r="O149" s="140"/>
      <c r="P149" s="135"/>
      <c r="Q149" s="141"/>
      <c r="R149" s="139"/>
      <c r="S149" s="142"/>
      <c r="T149" s="140"/>
      <c r="U149" s="139"/>
      <c r="V149" s="139"/>
      <c r="W149" s="139"/>
      <c r="X149" s="139"/>
      <c r="Y149" s="118"/>
      <c r="Z149" s="139"/>
      <c r="AA149" s="139"/>
      <c r="AB149" s="139"/>
      <c r="AC149" s="139"/>
      <c r="AD149" s="139"/>
      <c r="AE149" s="139"/>
      <c r="AF149" s="139"/>
      <c r="AG149" s="139"/>
      <c r="AH149" s="139"/>
      <c r="AI149" s="139"/>
      <c r="AJ149" s="139"/>
      <c r="AK149" s="139"/>
      <c r="AL149" s="139"/>
      <c r="AM149" s="139"/>
      <c r="AN149" s="120"/>
      <c r="AO149" s="149"/>
      <c r="AP149" s="149"/>
      <c r="AQ149" s="149"/>
      <c r="AR149" s="139"/>
      <c r="AS149" s="139"/>
      <c r="AT149" s="123"/>
      <c r="AU149" s="139"/>
      <c r="AV149" s="145"/>
      <c r="AW149" s="150"/>
      <c r="AX149" s="139"/>
      <c r="AY149" s="139"/>
      <c r="AZ149" s="139"/>
      <c r="BA149" s="139"/>
      <c r="BB149" s="151"/>
      <c r="BC149" s="151"/>
      <c r="BD149" s="151"/>
      <c r="BE149" s="151"/>
      <c r="BF149" s="151"/>
      <c r="BG149" s="151"/>
      <c r="BH149" s="139"/>
      <c r="BI149" s="139"/>
      <c r="BJ149" s="139"/>
      <c r="BK149" s="139"/>
      <c r="BL149" s="139"/>
      <c r="BM149" s="146"/>
      <c r="BN149" s="141"/>
      <c r="BO149" s="124"/>
      <c r="BP149" s="137"/>
      <c r="BQ149" s="125"/>
      <c r="BR149" s="125"/>
      <c r="BS149" s="125"/>
      <c r="BT149" s="125"/>
      <c r="BU149" s="126"/>
      <c r="BV149" s="127"/>
      <c r="BW149" s="114"/>
      <c r="BX149" s="115"/>
      <c r="BY149" s="128"/>
      <c r="BZ149" s="129"/>
      <c r="CA149" s="117"/>
      <c r="CB149" s="130"/>
      <c r="CC149" s="130"/>
      <c r="CD149" s="130"/>
      <c r="CE149" s="117"/>
      <c r="CF149" s="130"/>
      <c r="CG149" s="131"/>
      <c r="CH149" s="112"/>
      <c r="CI149" s="112"/>
      <c r="CJ149" s="131"/>
      <c r="CK149" s="131"/>
      <c r="CL149" s="131"/>
      <c r="CM149" s="131"/>
      <c r="CN149" s="112"/>
      <c r="CO149" s="131"/>
      <c r="CP149" s="131"/>
      <c r="CQ149" s="131"/>
      <c r="CR149" s="131"/>
      <c r="CS149" s="112"/>
      <c r="CT149" s="112"/>
      <c r="CU149" s="132"/>
      <c r="CV149" s="112"/>
      <c r="CW149" s="112"/>
      <c r="CX149" s="133"/>
      <c r="CY149" s="112"/>
      <c r="CZ149" s="112"/>
      <c r="DA149" s="131"/>
      <c r="DB149" s="117"/>
      <c r="DC149" s="112"/>
      <c r="DD149" s="134"/>
      <c r="DE149" s="112"/>
      <c r="DF149" s="112"/>
      <c r="DG149" s="112"/>
      <c r="DH149" s="112"/>
      <c r="DI149" s="135"/>
      <c r="DJ149" s="135"/>
      <c r="DK149" s="135"/>
      <c r="DL149" s="135"/>
      <c r="DM149" s="135"/>
      <c r="DN149" s="135"/>
      <c r="DO149" s="112"/>
      <c r="DP149" s="112"/>
      <c r="DQ149" s="112"/>
      <c r="DR149" s="112"/>
      <c r="DS149" s="136"/>
      <c r="DT149" s="115"/>
      <c r="DU149" s="132"/>
      <c r="DV149" s="124"/>
      <c r="DW149" s="137"/>
    </row>
    <row r="150" spans="1:127" ht="15">
      <c r="A150" s="106"/>
      <c r="B150" s="106"/>
      <c r="C150" s="153"/>
      <c r="D150" s="147"/>
      <c r="E150" s="108"/>
      <c r="F150" s="148"/>
      <c r="G150" s="148"/>
      <c r="H150" s="110"/>
      <c r="I150" s="148"/>
      <c r="J150" s="148"/>
      <c r="K150" s="148"/>
      <c r="L150" s="148"/>
      <c r="M150" s="111"/>
      <c r="N150" s="139"/>
      <c r="O150" s="140"/>
      <c r="P150" s="135"/>
      <c r="Q150" s="141"/>
      <c r="R150" s="139"/>
      <c r="S150" s="142"/>
      <c r="T150" s="140"/>
      <c r="U150" s="139"/>
      <c r="V150" s="139"/>
      <c r="W150" s="139"/>
      <c r="X150" s="139"/>
      <c r="Y150" s="118"/>
      <c r="Z150" s="139"/>
      <c r="AA150" s="139"/>
      <c r="AB150" s="139"/>
      <c r="AC150" s="139"/>
      <c r="AD150" s="139"/>
      <c r="AE150" s="139"/>
      <c r="AF150" s="139"/>
      <c r="AG150" s="139"/>
      <c r="AH150" s="139"/>
      <c r="AI150" s="139"/>
      <c r="AJ150" s="139"/>
      <c r="AK150" s="139"/>
      <c r="AL150" s="139"/>
      <c r="AM150" s="139"/>
      <c r="AN150" s="120"/>
      <c r="AO150" s="149"/>
      <c r="AP150" s="149"/>
      <c r="AQ150" s="149"/>
      <c r="AR150" s="139"/>
      <c r="AS150" s="139"/>
      <c r="AT150" s="123"/>
      <c r="AU150" s="139"/>
      <c r="AV150" s="145"/>
      <c r="AW150" s="150"/>
      <c r="AX150" s="139"/>
      <c r="AY150" s="139"/>
      <c r="AZ150" s="139"/>
      <c r="BA150" s="139"/>
      <c r="BB150" s="151"/>
      <c r="BC150" s="151"/>
      <c r="BD150" s="151"/>
      <c r="BE150" s="151"/>
      <c r="BF150" s="151"/>
      <c r="BG150" s="151"/>
      <c r="BH150" s="139"/>
      <c r="BI150" s="139"/>
      <c r="BJ150" s="139"/>
      <c r="BK150" s="139"/>
      <c r="BL150" s="139"/>
      <c r="BM150" s="146"/>
      <c r="BN150" s="141"/>
      <c r="BO150" s="124"/>
      <c r="BP150" s="137"/>
      <c r="BQ150" s="125"/>
      <c r="BR150" s="125"/>
      <c r="BS150" s="125"/>
      <c r="BT150" s="125"/>
      <c r="BU150" s="126"/>
      <c r="BV150" s="127"/>
      <c r="BW150" s="114"/>
      <c r="BX150" s="115"/>
      <c r="BY150" s="128"/>
      <c r="BZ150" s="129"/>
      <c r="CA150" s="117"/>
      <c r="CB150" s="130"/>
      <c r="CC150" s="130"/>
      <c r="CD150" s="130"/>
      <c r="CE150" s="117"/>
      <c r="CF150" s="130"/>
      <c r="CG150" s="131"/>
      <c r="CH150" s="112"/>
      <c r="CI150" s="112"/>
      <c r="CJ150" s="131"/>
      <c r="CK150" s="131"/>
      <c r="CL150" s="131"/>
      <c r="CM150" s="131"/>
      <c r="CN150" s="112"/>
      <c r="CO150" s="131"/>
      <c r="CP150" s="131"/>
      <c r="CQ150" s="131"/>
      <c r="CR150" s="131"/>
      <c r="CS150" s="112"/>
      <c r="CT150" s="112"/>
      <c r="CU150" s="132"/>
      <c r="CV150" s="112"/>
      <c r="CW150" s="112"/>
      <c r="CX150" s="133"/>
      <c r="CY150" s="112"/>
      <c r="CZ150" s="112"/>
      <c r="DA150" s="131"/>
      <c r="DB150" s="117"/>
      <c r="DC150" s="112"/>
      <c r="DD150" s="134"/>
      <c r="DE150" s="112"/>
      <c r="DF150" s="112"/>
      <c r="DG150" s="112"/>
      <c r="DH150" s="112"/>
      <c r="DI150" s="135"/>
      <c r="DJ150" s="135"/>
      <c r="DK150" s="135"/>
      <c r="DL150" s="135"/>
      <c r="DM150" s="135"/>
      <c r="DN150" s="135"/>
      <c r="DO150" s="112"/>
      <c r="DP150" s="112"/>
      <c r="DQ150" s="112"/>
      <c r="DR150" s="112"/>
      <c r="DS150" s="136"/>
      <c r="DT150" s="115"/>
      <c r="DU150" s="132"/>
      <c r="DV150" s="124"/>
      <c r="DW150" s="137"/>
    </row>
    <row r="151" spans="1:127" ht="15">
      <c r="A151" s="106"/>
      <c r="B151" s="106"/>
      <c r="C151" s="153"/>
      <c r="D151" s="147"/>
      <c r="E151" s="108"/>
      <c r="F151" s="148"/>
      <c r="G151" s="148"/>
      <c r="H151" s="110"/>
      <c r="I151" s="148"/>
      <c r="J151" s="148"/>
      <c r="K151" s="148"/>
      <c r="L151" s="148"/>
      <c r="M151" s="111"/>
      <c r="N151" s="139"/>
      <c r="O151" s="140"/>
      <c r="P151" s="135"/>
      <c r="Q151" s="141"/>
      <c r="R151" s="139"/>
      <c r="S151" s="142"/>
      <c r="T151" s="140"/>
      <c r="U151" s="139"/>
      <c r="V151" s="139"/>
      <c r="W151" s="139"/>
      <c r="X151" s="139"/>
      <c r="Y151" s="118"/>
      <c r="Z151" s="139"/>
      <c r="AA151" s="139"/>
      <c r="AB151" s="139"/>
      <c r="AC151" s="139"/>
      <c r="AD151" s="139"/>
      <c r="AE151" s="139"/>
      <c r="AF151" s="139"/>
      <c r="AG151" s="139"/>
      <c r="AH151" s="139"/>
      <c r="AI151" s="139"/>
      <c r="AJ151" s="139"/>
      <c r="AK151" s="139"/>
      <c r="AL151" s="139"/>
      <c r="AM151" s="139"/>
      <c r="AN151" s="120"/>
      <c r="AO151" s="149"/>
      <c r="AP151" s="149"/>
      <c r="AQ151" s="149"/>
      <c r="AR151" s="139"/>
      <c r="AS151" s="139"/>
      <c r="AT151" s="123"/>
      <c r="AU151" s="139"/>
      <c r="AV151" s="145"/>
      <c r="AW151" s="150"/>
      <c r="AX151" s="139"/>
      <c r="AY151" s="139"/>
      <c r="AZ151" s="139"/>
      <c r="BA151" s="139"/>
      <c r="BB151" s="151"/>
      <c r="BC151" s="151"/>
      <c r="BD151" s="151"/>
      <c r="BE151" s="151"/>
      <c r="BF151" s="151"/>
      <c r="BG151" s="151"/>
      <c r="BH151" s="139"/>
      <c r="BI151" s="139"/>
      <c r="BJ151" s="139"/>
      <c r="BK151" s="139"/>
      <c r="BL151" s="139"/>
      <c r="BM151" s="146"/>
      <c r="BN151" s="141"/>
      <c r="BO151" s="124"/>
      <c r="BP151" s="137"/>
      <c r="BQ151" s="125"/>
      <c r="BR151" s="125"/>
      <c r="BS151" s="125"/>
      <c r="BT151" s="125"/>
      <c r="BU151" s="126"/>
      <c r="BV151" s="127"/>
      <c r="BW151" s="114"/>
      <c r="BX151" s="115"/>
      <c r="BY151" s="128"/>
      <c r="BZ151" s="129"/>
      <c r="CA151" s="117"/>
      <c r="CB151" s="130"/>
      <c r="CC151" s="130"/>
      <c r="CD151" s="130"/>
      <c r="CE151" s="117"/>
      <c r="CF151" s="130"/>
      <c r="CG151" s="131"/>
      <c r="CH151" s="112"/>
      <c r="CI151" s="112"/>
      <c r="CJ151" s="131"/>
      <c r="CK151" s="131"/>
      <c r="CL151" s="131"/>
      <c r="CM151" s="131"/>
      <c r="CN151" s="112"/>
      <c r="CO151" s="131"/>
      <c r="CP151" s="131"/>
      <c r="CQ151" s="131"/>
      <c r="CR151" s="131"/>
      <c r="CS151" s="112"/>
      <c r="CT151" s="112"/>
      <c r="CU151" s="132"/>
      <c r="CV151" s="112"/>
      <c r="CW151" s="112"/>
      <c r="CX151" s="133"/>
      <c r="CY151" s="112"/>
      <c r="CZ151" s="112"/>
      <c r="DA151" s="131"/>
      <c r="DB151" s="117"/>
      <c r="DC151" s="112"/>
      <c r="DD151" s="134"/>
      <c r="DE151" s="112"/>
      <c r="DF151" s="112"/>
      <c r="DG151" s="112"/>
      <c r="DH151" s="112"/>
      <c r="DI151" s="135"/>
      <c r="DJ151" s="135"/>
      <c r="DK151" s="135"/>
      <c r="DL151" s="135"/>
      <c r="DM151" s="135"/>
      <c r="DN151" s="135"/>
      <c r="DO151" s="112"/>
      <c r="DP151" s="112"/>
      <c r="DQ151" s="112"/>
      <c r="DR151" s="112"/>
      <c r="DS151" s="136"/>
      <c r="DT151" s="115"/>
      <c r="DU151" s="132"/>
      <c r="DV151" s="124"/>
      <c r="DW151" s="137"/>
    </row>
    <row r="152" spans="1:127" ht="15">
      <c r="A152" s="106"/>
      <c r="B152" s="106"/>
      <c r="C152" s="153"/>
      <c r="D152" s="147"/>
      <c r="E152" s="108"/>
      <c r="F152" s="148"/>
      <c r="G152" s="148"/>
      <c r="H152" s="110"/>
      <c r="I152" s="148"/>
      <c r="J152" s="148"/>
      <c r="K152" s="148"/>
      <c r="L152" s="148"/>
      <c r="M152" s="111"/>
      <c r="N152" s="139"/>
      <c r="O152" s="140"/>
      <c r="P152" s="135"/>
      <c r="Q152" s="141"/>
      <c r="R152" s="139"/>
      <c r="S152" s="142"/>
      <c r="T152" s="140"/>
      <c r="U152" s="139"/>
      <c r="V152" s="139"/>
      <c r="W152" s="139"/>
      <c r="X152" s="139"/>
      <c r="Y152" s="118"/>
      <c r="Z152" s="139"/>
      <c r="AA152" s="139"/>
      <c r="AB152" s="139"/>
      <c r="AC152" s="139"/>
      <c r="AD152" s="139"/>
      <c r="AE152" s="139"/>
      <c r="AF152" s="139"/>
      <c r="AG152" s="139"/>
      <c r="AH152" s="139"/>
      <c r="AI152" s="139"/>
      <c r="AJ152" s="139"/>
      <c r="AK152" s="139"/>
      <c r="AL152" s="139"/>
      <c r="AM152" s="139"/>
      <c r="AN152" s="120"/>
      <c r="AO152" s="149"/>
      <c r="AP152" s="149"/>
      <c r="AQ152" s="149"/>
      <c r="AR152" s="139"/>
      <c r="AS152" s="139"/>
      <c r="AT152" s="123"/>
      <c r="AU152" s="139"/>
      <c r="AV152" s="145"/>
      <c r="AW152" s="150"/>
      <c r="AX152" s="139"/>
      <c r="AY152" s="139"/>
      <c r="AZ152" s="139"/>
      <c r="BA152" s="139"/>
      <c r="BB152" s="151"/>
      <c r="BC152" s="151"/>
      <c r="BD152" s="151"/>
      <c r="BE152" s="151"/>
      <c r="BF152" s="151"/>
      <c r="BG152" s="151"/>
      <c r="BH152" s="139"/>
      <c r="BI152" s="139"/>
      <c r="BJ152" s="139"/>
      <c r="BK152" s="139"/>
      <c r="BL152" s="139"/>
      <c r="BM152" s="146"/>
      <c r="BN152" s="141"/>
      <c r="BO152" s="124"/>
      <c r="BP152" s="137"/>
      <c r="BQ152" s="125"/>
      <c r="BR152" s="125"/>
      <c r="BS152" s="125"/>
      <c r="BT152" s="125"/>
      <c r="BU152" s="126"/>
      <c r="BV152" s="127"/>
      <c r="BW152" s="114"/>
      <c r="BX152" s="115"/>
      <c r="BY152" s="128"/>
      <c r="BZ152" s="129"/>
      <c r="CA152" s="117"/>
      <c r="CB152" s="130"/>
      <c r="CC152" s="130"/>
      <c r="CD152" s="130"/>
      <c r="CE152" s="117"/>
      <c r="CF152" s="130"/>
      <c r="CG152" s="131"/>
      <c r="CH152" s="112"/>
      <c r="CI152" s="112"/>
      <c r="CJ152" s="131"/>
      <c r="CK152" s="131"/>
      <c r="CL152" s="131"/>
      <c r="CM152" s="131"/>
      <c r="CN152" s="112"/>
      <c r="CO152" s="131"/>
      <c r="CP152" s="131"/>
      <c r="CQ152" s="131"/>
      <c r="CR152" s="131"/>
      <c r="CS152" s="112"/>
      <c r="CT152" s="112"/>
      <c r="CU152" s="132"/>
      <c r="CV152" s="112"/>
      <c r="CW152" s="112"/>
      <c r="CX152" s="133"/>
      <c r="CY152" s="112"/>
      <c r="CZ152" s="112"/>
      <c r="DA152" s="131"/>
      <c r="DB152" s="117"/>
      <c r="DC152" s="112"/>
      <c r="DD152" s="134"/>
      <c r="DE152" s="112"/>
      <c r="DF152" s="112"/>
      <c r="DG152" s="112"/>
      <c r="DH152" s="112"/>
      <c r="DI152" s="135"/>
      <c r="DJ152" s="135"/>
      <c r="DK152" s="135"/>
      <c r="DL152" s="135"/>
      <c r="DM152" s="135"/>
      <c r="DN152" s="135"/>
      <c r="DO152" s="112"/>
      <c r="DP152" s="112"/>
      <c r="DQ152" s="112"/>
      <c r="DR152" s="112"/>
      <c r="DS152" s="136"/>
      <c r="DT152" s="115"/>
      <c r="DU152" s="132"/>
      <c r="DV152" s="124"/>
      <c r="DW152" s="137"/>
    </row>
    <row r="153" spans="1:127" ht="15">
      <c r="A153" s="106"/>
      <c r="B153" s="106"/>
      <c r="C153" s="153"/>
      <c r="D153" s="147"/>
      <c r="E153" s="108"/>
      <c r="F153" s="148"/>
      <c r="G153" s="148"/>
      <c r="H153" s="110"/>
      <c r="I153" s="148"/>
      <c r="J153" s="148"/>
      <c r="K153" s="148"/>
      <c r="L153" s="148"/>
      <c r="M153" s="111"/>
      <c r="N153" s="139"/>
      <c r="O153" s="140"/>
      <c r="P153" s="135"/>
      <c r="Q153" s="141"/>
      <c r="R153" s="139"/>
      <c r="S153" s="142"/>
      <c r="T153" s="140"/>
      <c r="U153" s="139"/>
      <c r="V153" s="139"/>
      <c r="W153" s="139"/>
      <c r="X153" s="139"/>
      <c r="Y153" s="118"/>
      <c r="Z153" s="139"/>
      <c r="AA153" s="139"/>
      <c r="AB153" s="139"/>
      <c r="AC153" s="139"/>
      <c r="AD153" s="139"/>
      <c r="AE153" s="139"/>
      <c r="AF153" s="139"/>
      <c r="AG153" s="139"/>
      <c r="AH153" s="139"/>
      <c r="AI153" s="139"/>
      <c r="AJ153" s="139"/>
      <c r="AK153" s="139"/>
      <c r="AL153" s="139"/>
      <c r="AM153" s="139"/>
      <c r="AN153" s="120"/>
      <c r="AO153" s="149"/>
      <c r="AP153" s="149"/>
      <c r="AQ153" s="149"/>
      <c r="AR153" s="139"/>
      <c r="AS153" s="139"/>
      <c r="AT153" s="123"/>
      <c r="AU153" s="139"/>
      <c r="AV153" s="145"/>
      <c r="AW153" s="150"/>
      <c r="AX153" s="139"/>
      <c r="AY153" s="139"/>
      <c r="AZ153" s="139"/>
      <c r="BA153" s="139"/>
      <c r="BB153" s="151"/>
      <c r="BC153" s="151"/>
      <c r="BD153" s="151"/>
      <c r="BE153" s="151"/>
      <c r="BF153" s="151"/>
      <c r="BG153" s="151"/>
      <c r="BH153" s="139"/>
      <c r="BI153" s="139"/>
      <c r="BJ153" s="139"/>
      <c r="BK153" s="139"/>
      <c r="BL153" s="139"/>
      <c r="BM153" s="146"/>
      <c r="BN153" s="141"/>
      <c r="BO153" s="124"/>
      <c r="BP153" s="137"/>
      <c r="BQ153" s="125"/>
      <c r="BR153" s="125"/>
      <c r="BS153" s="125"/>
      <c r="BT153" s="125"/>
      <c r="BU153" s="126"/>
      <c r="BV153" s="127"/>
      <c r="BW153" s="114"/>
      <c r="BX153" s="115"/>
      <c r="BY153" s="128"/>
      <c r="BZ153" s="129"/>
      <c r="CA153" s="117"/>
      <c r="CB153" s="130"/>
      <c r="CC153" s="130"/>
      <c r="CD153" s="130"/>
      <c r="CE153" s="117"/>
      <c r="CF153" s="130"/>
      <c r="CG153" s="131"/>
      <c r="CH153" s="112"/>
      <c r="CI153" s="112"/>
      <c r="CJ153" s="131"/>
      <c r="CK153" s="131"/>
      <c r="CL153" s="131"/>
      <c r="CM153" s="131"/>
      <c r="CN153" s="112"/>
      <c r="CO153" s="131"/>
      <c r="CP153" s="131"/>
      <c r="CQ153" s="131"/>
      <c r="CR153" s="131"/>
      <c r="CS153" s="112"/>
      <c r="CT153" s="112"/>
      <c r="CU153" s="132"/>
      <c r="CV153" s="112"/>
      <c r="CW153" s="112"/>
      <c r="CX153" s="133"/>
      <c r="CY153" s="112"/>
      <c r="CZ153" s="112"/>
      <c r="DA153" s="131"/>
      <c r="DB153" s="117"/>
      <c r="DC153" s="112"/>
      <c r="DD153" s="134"/>
      <c r="DE153" s="112"/>
      <c r="DF153" s="112"/>
      <c r="DG153" s="112"/>
      <c r="DH153" s="112"/>
      <c r="DI153" s="135"/>
      <c r="DJ153" s="135"/>
      <c r="DK153" s="135"/>
      <c r="DL153" s="135"/>
      <c r="DM153" s="135"/>
      <c r="DN153" s="135"/>
      <c r="DO153" s="112"/>
      <c r="DP153" s="112"/>
      <c r="DQ153" s="112"/>
      <c r="DR153" s="112"/>
      <c r="DS153" s="136"/>
      <c r="DT153" s="115"/>
      <c r="DU153" s="132"/>
      <c r="DV153" s="124"/>
      <c r="DW153" s="137"/>
    </row>
    <row r="154" spans="1:127" ht="15">
      <c r="A154" s="106"/>
      <c r="B154" s="106"/>
      <c r="C154" s="153"/>
      <c r="D154" s="147"/>
      <c r="E154" s="108"/>
      <c r="F154" s="148"/>
      <c r="G154" s="148"/>
      <c r="H154" s="110"/>
      <c r="I154" s="148"/>
      <c r="J154" s="148"/>
      <c r="K154" s="148"/>
      <c r="L154" s="148"/>
      <c r="M154" s="111"/>
      <c r="N154" s="139"/>
      <c r="O154" s="140"/>
      <c r="P154" s="135"/>
      <c r="Q154" s="141"/>
      <c r="R154" s="139"/>
      <c r="S154" s="142"/>
      <c r="T154" s="140"/>
      <c r="U154" s="139"/>
      <c r="V154" s="139"/>
      <c r="W154" s="139"/>
      <c r="X154" s="139"/>
      <c r="Y154" s="118"/>
      <c r="Z154" s="139"/>
      <c r="AA154" s="139"/>
      <c r="AB154" s="139"/>
      <c r="AC154" s="139"/>
      <c r="AD154" s="139"/>
      <c r="AE154" s="139"/>
      <c r="AF154" s="139"/>
      <c r="AG154" s="139"/>
      <c r="AH154" s="139"/>
      <c r="AI154" s="139"/>
      <c r="AJ154" s="139"/>
      <c r="AK154" s="139"/>
      <c r="AL154" s="139"/>
      <c r="AM154" s="139"/>
      <c r="AN154" s="120"/>
      <c r="AO154" s="149"/>
      <c r="AP154" s="149"/>
      <c r="AQ154" s="149"/>
      <c r="AR154" s="139"/>
      <c r="AS154" s="139"/>
      <c r="AT154" s="123"/>
      <c r="AU154" s="139"/>
      <c r="AV154" s="145"/>
      <c r="AW154" s="150"/>
      <c r="AX154" s="139"/>
      <c r="AY154" s="139"/>
      <c r="AZ154" s="139"/>
      <c r="BA154" s="139"/>
      <c r="BB154" s="151"/>
      <c r="BC154" s="151"/>
      <c r="BD154" s="151"/>
      <c r="BE154" s="151"/>
      <c r="BF154" s="151"/>
      <c r="BG154" s="151"/>
      <c r="BH154" s="139"/>
      <c r="BI154" s="139"/>
      <c r="BJ154" s="139"/>
      <c r="BK154" s="139"/>
      <c r="BL154" s="139"/>
      <c r="BM154" s="146"/>
      <c r="BN154" s="141"/>
      <c r="BO154" s="124"/>
      <c r="BP154" s="137"/>
      <c r="BQ154" s="125"/>
      <c r="BR154" s="125"/>
      <c r="BS154" s="125"/>
      <c r="BT154" s="125"/>
      <c r="BU154" s="126"/>
      <c r="BV154" s="127"/>
      <c r="BW154" s="114"/>
      <c r="BX154" s="115"/>
      <c r="BY154" s="128"/>
      <c r="BZ154" s="129"/>
      <c r="CA154" s="117"/>
      <c r="CB154" s="130"/>
      <c r="CC154" s="130"/>
      <c r="CD154" s="130"/>
      <c r="CE154" s="117"/>
      <c r="CF154" s="130"/>
      <c r="CG154" s="131"/>
      <c r="CH154" s="112"/>
      <c r="CI154" s="112"/>
      <c r="CJ154" s="131"/>
      <c r="CK154" s="131"/>
      <c r="CL154" s="131"/>
      <c r="CM154" s="131"/>
      <c r="CN154" s="112"/>
      <c r="CO154" s="131"/>
      <c r="CP154" s="131"/>
      <c r="CQ154" s="131"/>
      <c r="CR154" s="131"/>
      <c r="CS154" s="112"/>
      <c r="CT154" s="112"/>
      <c r="CU154" s="132"/>
      <c r="CV154" s="112"/>
      <c r="CW154" s="112"/>
      <c r="CX154" s="133"/>
      <c r="CY154" s="112"/>
      <c r="CZ154" s="112"/>
      <c r="DA154" s="131"/>
      <c r="DB154" s="117"/>
      <c r="DC154" s="112"/>
      <c r="DD154" s="134"/>
      <c r="DE154" s="112"/>
      <c r="DF154" s="112"/>
      <c r="DG154" s="112"/>
      <c r="DH154" s="112"/>
      <c r="DI154" s="135"/>
      <c r="DJ154" s="135"/>
      <c r="DK154" s="135"/>
      <c r="DL154" s="135"/>
      <c r="DM154" s="135"/>
      <c r="DN154" s="135"/>
      <c r="DO154" s="112"/>
      <c r="DP154" s="112"/>
      <c r="DQ154" s="112"/>
      <c r="DR154" s="112"/>
      <c r="DS154" s="136"/>
      <c r="DT154" s="115"/>
      <c r="DU154" s="132"/>
      <c r="DV154" s="124"/>
      <c r="DW154" s="137"/>
    </row>
    <row r="155" spans="1:127" ht="15">
      <c r="A155" s="106"/>
      <c r="B155" s="106"/>
      <c r="C155" s="153"/>
      <c r="D155" s="147"/>
      <c r="E155" s="108"/>
      <c r="F155" s="148"/>
      <c r="G155" s="148"/>
      <c r="H155" s="110"/>
      <c r="I155" s="148"/>
      <c r="J155" s="148"/>
      <c r="K155" s="148"/>
      <c r="L155" s="148"/>
      <c r="M155" s="111"/>
      <c r="N155" s="139"/>
      <c r="O155" s="140"/>
      <c r="P155" s="135"/>
      <c r="Q155" s="141"/>
      <c r="R155" s="139"/>
      <c r="S155" s="142"/>
      <c r="T155" s="140"/>
      <c r="U155" s="139"/>
      <c r="V155" s="139"/>
      <c r="W155" s="139"/>
      <c r="X155" s="139"/>
      <c r="Y155" s="118"/>
      <c r="Z155" s="139"/>
      <c r="AA155" s="139"/>
      <c r="AB155" s="139"/>
      <c r="AC155" s="139"/>
      <c r="AD155" s="139"/>
      <c r="AE155" s="139"/>
      <c r="AF155" s="139"/>
      <c r="AG155" s="139"/>
      <c r="AH155" s="139"/>
      <c r="AI155" s="139"/>
      <c r="AJ155" s="139"/>
      <c r="AK155" s="139"/>
      <c r="AL155" s="139"/>
      <c r="AM155" s="139"/>
      <c r="AN155" s="120"/>
      <c r="AO155" s="149"/>
      <c r="AP155" s="149"/>
      <c r="AQ155" s="149"/>
      <c r="AR155" s="139"/>
      <c r="AS155" s="139"/>
      <c r="AT155" s="123"/>
      <c r="AU155" s="139"/>
      <c r="AV155" s="145"/>
      <c r="AW155" s="150"/>
      <c r="AX155" s="139"/>
      <c r="AY155" s="139"/>
      <c r="AZ155" s="139"/>
      <c r="BA155" s="139"/>
      <c r="BB155" s="151"/>
      <c r="BC155" s="151"/>
      <c r="BD155" s="151"/>
      <c r="BE155" s="151"/>
      <c r="BF155" s="151"/>
      <c r="BG155" s="151"/>
      <c r="BH155" s="139"/>
      <c r="BI155" s="139"/>
      <c r="BJ155" s="139"/>
      <c r="BK155" s="139"/>
      <c r="BL155" s="139"/>
      <c r="BM155" s="146"/>
      <c r="BN155" s="141"/>
      <c r="BO155" s="124"/>
      <c r="BP155" s="137"/>
      <c r="BQ155" s="125"/>
      <c r="BR155" s="125"/>
      <c r="BS155" s="125"/>
      <c r="BT155" s="125"/>
      <c r="BU155" s="126"/>
      <c r="BV155" s="127"/>
      <c r="BW155" s="114"/>
      <c r="BX155" s="115"/>
      <c r="BY155" s="128"/>
      <c r="BZ155" s="129"/>
      <c r="CA155" s="117"/>
      <c r="CB155" s="130"/>
      <c r="CC155" s="130"/>
      <c r="CD155" s="130"/>
      <c r="CE155" s="117"/>
      <c r="CF155" s="130"/>
      <c r="CG155" s="131"/>
      <c r="CH155" s="112"/>
      <c r="CI155" s="112"/>
      <c r="CJ155" s="131"/>
      <c r="CK155" s="131"/>
      <c r="CL155" s="131"/>
      <c r="CM155" s="131"/>
      <c r="CN155" s="112"/>
      <c r="CO155" s="131"/>
      <c r="CP155" s="131"/>
      <c r="CQ155" s="131"/>
      <c r="CR155" s="131"/>
      <c r="CS155" s="112"/>
      <c r="CT155" s="112"/>
      <c r="CU155" s="132"/>
      <c r="CV155" s="112"/>
      <c r="CW155" s="112"/>
      <c r="CX155" s="133"/>
      <c r="CY155" s="112"/>
      <c r="CZ155" s="112"/>
      <c r="DA155" s="131"/>
      <c r="DB155" s="117"/>
      <c r="DC155" s="112"/>
      <c r="DD155" s="134"/>
      <c r="DE155" s="112"/>
      <c r="DF155" s="112"/>
      <c r="DG155" s="112"/>
      <c r="DH155" s="112"/>
      <c r="DI155" s="135"/>
      <c r="DJ155" s="135"/>
      <c r="DK155" s="135"/>
      <c r="DL155" s="135"/>
      <c r="DM155" s="135"/>
      <c r="DN155" s="135"/>
      <c r="DO155" s="112"/>
      <c r="DP155" s="112"/>
      <c r="DQ155" s="112"/>
      <c r="DR155" s="112"/>
      <c r="DS155" s="136"/>
      <c r="DT155" s="115"/>
      <c r="DU155" s="132"/>
      <c r="DV155" s="124"/>
      <c r="DW155" s="137"/>
    </row>
    <row r="156" spans="1:127" ht="15">
      <c r="A156" s="106"/>
      <c r="B156" s="106"/>
      <c r="C156" s="153"/>
      <c r="D156" s="147"/>
      <c r="E156" s="108"/>
      <c r="F156" s="148"/>
      <c r="G156" s="148"/>
      <c r="H156" s="110"/>
      <c r="I156" s="148"/>
      <c r="J156" s="148"/>
      <c r="K156" s="148"/>
      <c r="L156" s="148"/>
      <c r="M156" s="111"/>
      <c r="N156" s="139"/>
      <c r="O156" s="140"/>
      <c r="P156" s="135"/>
      <c r="Q156" s="141"/>
      <c r="R156" s="139"/>
      <c r="S156" s="142"/>
      <c r="T156" s="140"/>
      <c r="U156" s="139"/>
      <c r="V156" s="139"/>
      <c r="W156" s="139"/>
      <c r="X156" s="139"/>
      <c r="Y156" s="118"/>
      <c r="Z156" s="139"/>
      <c r="AA156" s="139"/>
      <c r="AB156" s="139"/>
      <c r="AC156" s="139"/>
      <c r="AD156" s="139"/>
      <c r="AE156" s="139"/>
      <c r="AF156" s="139"/>
      <c r="AG156" s="139"/>
      <c r="AH156" s="139"/>
      <c r="AI156" s="139"/>
      <c r="AJ156" s="139"/>
      <c r="AK156" s="139"/>
      <c r="AL156" s="139"/>
      <c r="AM156" s="139"/>
      <c r="AN156" s="120"/>
      <c r="AO156" s="149"/>
      <c r="AP156" s="149"/>
      <c r="AQ156" s="149"/>
      <c r="AR156" s="139"/>
      <c r="AS156" s="139"/>
      <c r="AT156" s="123"/>
      <c r="AU156" s="139"/>
      <c r="AV156" s="145"/>
      <c r="AW156" s="150"/>
      <c r="AX156" s="139"/>
      <c r="AY156" s="139"/>
      <c r="AZ156" s="139"/>
      <c r="BA156" s="139"/>
      <c r="BB156" s="151"/>
      <c r="BC156" s="151"/>
      <c r="BD156" s="151"/>
      <c r="BE156" s="151"/>
      <c r="BF156" s="151"/>
      <c r="BG156" s="151"/>
      <c r="BH156" s="139"/>
      <c r="BI156" s="139"/>
      <c r="BJ156" s="139"/>
      <c r="BK156" s="139"/>
      <c r="BL156" s="139"/>
      <c r="BM156" s="146"/>
      <c r="BN156" s="141"/>
      <c r="BO156" s="124"/>
      <c r="BP156" s="137"/>
      <c r="BQ156" s="125"/>
      <c r="BR156" s="125"/>
      <c r="BS156" s="125"/>
      <c r="BT156" s="125"/>
      <c r="BU156" s="126"/>
      <c r="BV156" s="127"/>
      <c r="BW156" s="114"/>
      <c r="BX156" s="115"/>
      <c r="BY156" s="128"/>
      <c r="BZ156" s="129"/>
      <c r="CA156" s="117"/>
      <c r="CB156" s="130"/>
      <c r="CC156" s="130"/>
      <c r="CD156" s="130"/>
      <c r="CE156" s="117"/>
      <c r="CF156" s="130"/>
      <c r="CG156" s="131"/>
      <c r="CH156" s="112"/>
      <c r="CI156" s="112"/>
      <c r="CJ156" s="131"/>
      <c r="CK156" s="131"/>
      <c r="CL156" s="131"/>
      <c r="CM156" s="131"/>
      <c r="CN156" s="112"/>
      <c r="CO156" s="131"/>
      <c r="CP156" s="131"/>
      <c r="CQ156" s="131"/>
      <c r="CR156" s="131"/>
      <c r="CS156" s="112"/>
      <c r="CT156" s="112"/>
      <c r="CU156" s="132"/>
      <c r="CV156" s="112"/>
      <c r="CW156" s="112"/>
      <c r="CX156" s="133"/>
      <c r="CY156" s="112"/>
      <c r="CZ156" s="112"/>
      <c r="DA156" s="131"/>
      <c r="DB156" s="117"/>
      <c r="DC156" s="112"/>
      <c r="DD156" s="134"/>
      <c r="DE156" s="112"/>
      <c r="DF156" s="112"/>
      <c r="DG156" s="112"/>
      <c r="DH156" s="112"/>
      <c r="DI156" s="135"/>
      <c r="DJ156" s="135"/>
      <c r="DK156" s="135"/>
      <c r="DL156" s="135"/>
      <c r="DM156" s="135"/>
      <c r="DN156" s="135"/>
      <c r="DO156" s="112"/>
      <c r="DP156" s="112"/>
      <c r="DQ156" s="112"/>
      <c r="DR156" s="112"/>
      <c r="DS156" s="136"/>
      <c r="DT156" s="115"/>
      <c r="DU156" s="132"/>
      <c r="DV156" s="124"/>
      <c r="DW156" s="137"/>
    </row>
    <row r="157" spans="1:127" ht="15">
      <c r="A157" s="106"/>
      <c r="B157" s="106"/>
      <c r="C157" s="153"/>
      <c r="D157" s="147"/>
      <c r="E157" s="108"/>
      <c r="F157" s="148"/>
      <c r="G157" s="148"/>
      <c r="H157" s="110"/>
      <c r="I157" s="148"/>
      <c r="J157" s="148"/>
      <c r="K157" s="148"/>
      <c r="L157" s="148"/>
      <c r="M157" s="111"/>
      <c r="N157" s="139"/>
      <c r="O157" s="140"/>
      <c r="P157" s="135"/>
      <c r="Q157" s="141"/>
      <c r="R157" s="139"/>
      <c r="S157" s="142"/>
      <c r="T157" s="140"/>
      <c r="U157" s="139"/>
      <c r="V157" s="139"/>
      <c r="W157" s="139"/>
      <c r="X157" s="139"/>
      <c r="Y157" s="118"/>
      <c r="Z157" s="139"/>
      <c r="AA157" s="139"/>
      <c r="AB157" s="139"/>
      <c r="AC157" s="139"/>
      <c r="AD157" s="139"/>
      <c r="AE157" s="139"/>
      <c r="AF157" s="139"/>
      <c r="AG157" s="139"/>
      <c r="AH157" s="139"/>
      <c r="AI157" s="139"/>
      <c r="AJ157" s="139"/>
      <c r="AK157" s="139"/>
      <c r="AL157" s="139"/>
      <c r="AM157" s="139"/>
      <c r="AN157" s="120"/>
      <c r="AO157" s="149"/>
      <c r="AP157" s="149"/>
      <c r="AQ157" s="149"/>
      <c r="AR157" s="139"/>
      <c r="AS157" s="139"/>
      <c r="AT157" s="123"/>
      <c r="AU157" s="139"/>
      <c r="AV157" s="145"/>
      <c r="AW157" s="150"/>
      <c r="AX157" s="139"/>
      <c r="AY157" s="139"/>
      <c r="AZ157" s="139"/>
      <c r="BA157" s="139"/>
      <c r="BB157" s="151"/>
      <c r="BC157" s="151"/>
      <c r="BD157" s="151"/>
      <c r="BE157" s="151"/>
      <c r="BF157" s="151"/>
      <c r="BG157" s="151"/>
      <c r="BH157" s="139"/>
      <c r="BI157" s="139"/>
      <c r="BJ157" s="139"/>
      <c r="BK157" s="139"/>
      <c r="BL157" s="139"/>
      <c r="BM157" s="146"/>
      <c r="BN157" s="141"/>
      <c r="BO157" s="124"/>
      <c r="BP157" s="137"/>
      <c r="BQ157" s="125"/>
      <c r="BR157" s="125"/>
      <c r="BS157" s="125"/>
      <c r="BT157" s="125"/>
      <c r="BU157" s="126"/>
      <c r="BV157" s="127"/>
      <c r="BW157" s="114"/>
      <c r="BX157" s="115"/>
      <c r="BY157" s="128"/>
      <c r="BZ157" s="129"/>
      <c r="CA157" s="117"/>
      <c r="CB157" s="130"/>
      <c r="CC157" s="130"/>
      <c r="CD157" s="130"/>
      <c r="CE157" s="117"/>
      <c r="CF157" s="130"/>
      <c r="CG157" s="131"/>
      <c r="CH157" s="112"/>
      <c r="CI157" s="112"/>
      <c r="CJ157" s="131"/>
      <c r="CK157" s="131"/>
      <c r="CL157" s="131"/>
      <c r="CM157" s="131"/>
      <c r="CN157" s="112"/>
      <c r="CO157" s="131"/>
      <c r="CP157" s="131"/>
      <c r="CQ157" s="131"/>
      <c r="CR157" s="131"/>
      <c r="CS157" s="112"/>
      <c r="CT157" s="112"/>
      <c r="CU157" s="132"/>
      <c r="CV157" s="112"/>
      <c r="CW157" s="112"/>
      <c r="CX157" s="133"/>
      <c r="CY157" s="112"/>
      <c r="CZ157" s="112"/>
      <c r="DA157" s="131"/>
      <c r="DB157" s="117"/>
      <c r="DC157" s="112"/>
      <c r="DD157" s="134"/>
      <c r="DE157" s="112"/>
      <c r="DF157" s="112"/>
      <c r="DG157" s="112"/>
      <c r="DH157" s="112"/>
      <c r="DI157" s="135"/>
      <c r="DJ157" s="135"/>
      <c r="DK157" s="135"/>
      <c r="DL157" s="135"/>
      <c r="DM157" s="135"/>
      <c r="DN157" s="135"/>
      <c r="DO157" s="112"/>
      <c r="DP157" s="112"/>
      <c r="DQ157" s="112"/>
      <c r="DR157" s="112"/>
      <c r="DS157" s="136"/>
      <c r="DT157" s="115"/>
      <c r="DU157" s="132"/>
      <c r="DV157" s="124"/>
      <c r="DW157" s="137"/>
    </row>
    <row r="158" spans="1:127" ht="15">
      <c r="A158" s="106"/>
      <c r="B158" s="106"/>
      <c r="C158" s="153"/>
      <c r="D158" s="147"/>
      <c r="E158" s="108"/>
      <c r="F158" s="148"/>
      <c r="G158" s="148"/>
      <c r="H158" s="110"/>
      <c r="I158" s="148"/>
      <c r="J158" s="148"/>
      <c r="K158" s="148"/>
      <c r="L158" s="148"/>
      <c r="M158" s="111"/>
      <c r="N158" s="139"/>
      <c r="O158" s="140"/>
      <c r="P158" s="135"/>
      <c r="Q158" s="141"/>
      <c r="R158" s="139"/>
      <c r="S158" s="142"/>
      <c r="T158" s="140"/>
      <c r="U158" s="139"/>
      <c r="V158" s="139"/>
      <c r="W158" s="139"/>
      <c r="X158" s="139"/>
      <c r="Y158" s="118"/>
      <c r="Z158" s="139"/>
      <c r="AA158" s="139"/>
      <c r="AB158" s="139"/>
      <c r="AC158" s="139"/>
      <c r="AD158" s="139"/>
      <c r="AE158" s="139"/>
      <c r="AF158" s="139"/>
      <c r="AG158" s="139"/>
      <c r="AH158" s="139"/>
      <c r="AI158" s="139"/>
      <c r="AJ158" s="139"/>
      <c r="AK158" s="139"/>
      <c r="AL158" s="139"/>
      <c r="AM158" s="139"/>
      <c r="AN158" s="120"/>
      <c r="AO158" s="149"/>
      <c r="AP158" s="149"/>
      <c r="AQ158" s="149"/>
      <c r="AR158" s="139"/>
      <c r="AS158" s="139"/>
      <c r="AT158" s="123"/>
      <c r="AU158" s="139"/>
      <c r="AV158" s="145"/>
      <c r="AW158" s="150"/>
      <c r="AX158" s="139"/>
      <c r="AY158" s="139"/>
      <c r="AZ158" s="139"/>
      <c r="BA158" s="139"/>
      <c r="BB158" s="151"/>
      <c r="BC158" s="151"/>
      <c r="BD158" s="151"/>
      <c r="BE158" s="151"/>
      <c r="BF158" s="151"/>
      <c r="BG158" s="151"/>
      <c r="BH158" s="139"/>
      <c r="BI158" s="139"/>
      <c r="BJ158" s="139"/>
      <c r="BK158" s="139"/>
      <c r="BL158" s="139"/>
      <c r="BM158" s="146"/>
      <c r="BN158" s="141"/>
      <c r="BO158" s="124"/>
      <c r="BP158" s="137"/>
      <c r="BQ158" s="125"/>
      <c r="BR158" s="125"/>
      <c r="BS158" s="125"/>
      <c r="BT158" s="125"/>
      <c r="BU158" s="126"/>
      <c r="BV158" s="127"/>
      <c r="BW158" s="114"/>
      <c r="BX158" s="115"/>
      <c r="BY158" s="128"/>
      <c r="BZ158" s="129"/>
      <c r="CA158" s="117"/>
      <c r="CB158" s="130"/>
      <c r="CC158" s="130"/>
      <c r="CD158" s="130"/>
      <c r="CE158" s="117"/>
      <c r="CF158" s="130"/>
      <c r="CG158" s="131"/>
      <c r="CH158" s="112"/>
      <c r="CI158" s="112"/>
      <c r="CJ158" s="131"/>
      <c r="CK158" s="131"/>
      <c r="CL158" s="131"/>
      <c r="CM158" s="131"/>
      <c r="CN158" s="112"/>
      <c r="CO158" s="131"/>
      <c r="CP158" s="131"/>
      <c r="CQ158" s="131"/>
      <c r="CR158" s="131"/>
      <c r="CS158" s="112"/>
      <c r="CT158" s="112"/>
      <c r="CU158" s="132"/>
      <c r="CV158" s="112"/>
      <c r="CW158" s="112"/>
      <c r="CX158" s="133"/>
      <c r="CY158" s="112"/>
      <c r="CZ158" s="112"/>
      <c r="DA158" s="131"/>
      <c r="DB158" s="117"/>
      <c r="DC158" s="112"/>
      <c r="DD158" s="134"/>
      <c r="DE158" s="112"/>
      <c r="DF158" s="112"/>
      <c r="DG158" s="112"/>
      <c r="DH158" s="112"/>
      <c r="DI158" s="135"/>
      <c r="DJ158" s="135"/>
      <c r="DK158" s="135"/>
      <c r="DL158" s="135"/>
      <c r="DM158" s="135"/>
      <c r="DN158" s="135"/>
      <c r="DO158" s="112"/>
      <c r="DP158" s="112"/>
      <c r="DQ158" s="112"/>
      <c r="DR158" s="112"/>
      <c r="DS158" s="136"/>
      <c r="DT158" s="115"/>
      <c r="DU158" s="132"/>
      <c r="DV158" s="124"/>
      <c r="DW158" s="137"/>
    </row>
    <row r="159" spans="1:127" ht="15">
      <c r="A159" s="106"/>
      <c r="B159" s="106"/>
      <c r="C159" s="153"/>
      <c r="D159" s="147"/>
      <c r="E159" s="108"/>
      <c r="F159" s="148"/>
      <c r="G159" s="148"/>
      <c r="H159" s="110"/>
      <c r="I159" s="148"/>
      <c r="J159" s="148"/>
      <c r="K159" s="148"/>
      <c r="L159" s="148"/>
      <c r="M159" s="111"/>
      <c r="N159" s="139"/>
      <c r="O159" s="140"/>
      <c r="P159" s="135"/>
      <c r="Q159" s="141"/>
      <c r="R159" s="139"/>
      <c r="S159" s="142"/>
      <c r="T159" s="140"/>
      <c r="U159" s="139"/>
      <c r="V159" s="139"/>
      <c r="W159" s="139"/>
      <c r="X159" s="139"/>
      <c r="Y159" s="118"/>
      <c r="Z159" s="139"/>
      <c r="AA159" s="139"/>
      <c r="AB159" s="139"/>
      <c r="AC159" s="139"/>
      <c r="AD159" s="139"/>
      <c r="AE159" s="139"/>
      <c r="AF159" s="139"/>
      <c r="AG159" s="139"/>
      <c r="AH159" s="139"/>
      <c r="AI159" s="139"/>
      <c r="AJ159" s="139"/>
      <c r="AK159" s="139"/>
      <c r="AL159" s="139"/>
      <c r="AM159" s="139"/>
      <c r="AN159" s="120"/>
      <c r="AO159" s="149"/>
      <c r="AP159" s="149"/>
      <c r="AQ159" s="149"/>
      <c r="AR159" s="139"/>
      <c r="AS159" s="139"/>
      <c r="AT159" s="123"/>
      <c r="AU159" s="139"/>
      <c r="AV159" s="145"/>
      <c r="AW159" s="150"/>
      <c r="AX159" s="139"/>
      <c r="AY159" s="139"/>
      <c r="AZ159" s="139"/>
      <c r="BA159" s="139"/>
      <c r="BB159" s="151"/>
      <c r="BC159" s="151"/>
      <c r="BD159" s="151"/>
      <c r="BE159" s="151"/>
      <c r="BF159" s="151"/>
      <c r="BG159" s="151"/>
      <c r="BH159" s="139"/>
      <c r="BI159" s="139"/>
      <c r="BJ159" s="139"/>
      <c r="BK159" s="139"/>
      <c r="BL159" s="139"/>
      <c r="BM159" s="146"/>
      <c r="BN159" s="141"/>
      <c r="BO159" s="124"/>
      <c r="BP159" s="137"/>
      <c r="BQ159" s="125"/>
      <c r="BR159" s="125"/>
      <c r="BS159" s="125"/>
      <c r="BT159" s="125"/>
      <c r="BU159" s="126"/>
      <c r="BV159" s="127"/>
      <c r="BW159" s="114"/>
      <c r="BX159" s="115"/>
      <c r="BY159" s="128"/>
      <c r="BZ159" s="129"/>
      <c r="CA159" s="117"/>
      <c r="CB159" s="130"/>
      <c r="CC159" s="130"/>
      <c r="CD159" s="130"/>
      <c r="CE159" s="117"/>
      <c r="CF159" s="130"/>
      <c r="CG159" s="131"/>
      <c r="CH159" s="112"/>
      <c r="CI159" s="112"/>
      <c r="CJ159" s="131"/>
      <c r="CK159" s="131"/>
      <c r="CL159" s="131"/>
      <c r="CM159" s="131"/>
      <c r="CN159" s="112"/>
      <c r="CO159" s="131"/>
      <c r="CP159" s="131"/>
      <c r="CQ159" s="131"/>
      <c r="CR159" s="131"/>
      <c r="CS159" s="112"/>
      <c r="CT159" s="112"/>
      <c r="CU159" s="132"/>
      <c r="CV159" s="112"/>
      <c r="CW159" s="112"/>
      <c r="CX159" s="133"/>
      <c r="CY159" s="112"/>
      <c r="CZ159" s="112"/>
      <c r="DA159" s="131"/>
      <c r="DB159" s="117"/>
      <c r="DC159" s="112"/>
      <c r="DD159" s="134"/>
      <c r="DE159" s="112"/>
      <c r="DF159" s="112"/>
      <c r="DG159" s="112"/>
      <c r="DH159" s="112"/>
      <c r="DI159" s="135"/>
      <c r="DJ159" s="135"/>
      <c r="DK159" s="135"/>
      <c r="DL159" s="135"/>
      <c r="DM159" s="135"/>
      <c r="DN159" s="135"/>
      <c r="DO159" s="112"/>
      <c r="DP159" s="112"/>
      <c r="DQ159" s="112"/>
      <c r="DR159" s="112"/>
      <c r="DS159" s="136"/>
      <c r="DT159" s="115"/>
      <c r="DU159" s="132"/>
      <c r="DV159" s="124"/>
      <c r="DW159" s="137"/>
    </row>
    <row r="160" spans="1:127" ht="15">
      <c r="A160" s="106"/>
      <c r="B160" s="106"/>
      <c r="C160" s="153"/>
      <c r="D160" s="147"/>
      <c r="E160" s="108"/>
      <c r="F160" s="148"/>
      <c r="G160" s="148"/>
      <c r="H160" s="110"/>
      <c r="I160" s="148"/>
      <c r="J160" s="148"/>
      <c r="K160" s="148"/>
      <c r="L160" s="148"/>
      <c r="M160" s="111"/>
      <c r="N160" s="139"/>
      <c r="O160" s="140"/>
      <c r="P160" s="135"/>
      <c r="Q160" s="141"/>
      <c r="R160" s="139"/>
      <c r="S160" s="142"/>
      <c r="T160" s="140"/>
      <c r="U160" s="139"/>
      <c r="V160" s="139"/>
      <c r="W160" s="139"/>
      <c r="X160" s="139"/>
      <c r="Y160" s="118"/>
      <c r="Z160" s="139"/>
      <c r="AA160" s="139"/>
      <c r="AB160" s="139"/>
      <c r="AC160" s="139"/>
      <c r="AD160" s="139"/>
      <c r="AE160" s="139"/>
      <c r="AF160" s="139"/>
      <c r="AG160" s="139"/>
      <c r="AH160" s="139"/>
      <c r="AI160" s="139"/>
      <c r="AJ160" s="139"/>
      <c r="AK160" s="139"/>
      <c r="AL160" s="139"/>
      <c r="AM160" s="139"/>
      <c r="AN160" s="120"/>
      <c r="AO160" s="149"/>
      <c r="AP160" s="149"/>
      <c r="AQ160" s="149"/>
      <c r="AR160" s="139"/>
      <c r="AS160" s="139"/>
      <c r="AT160" s="123"/>
      <c r="AU160" s="139"/>
      <c r="AV160" s="145"/>
      <c r="AW160" s="150"/>
      <c r="AX160" s="139"/>
      <c r="AY160" s="139"/>
      <c r="AZ160" s="139"/>
      <c r="BA160" s="139"/>
      <c r="BB160" s="151"/>
      <c r="BC160" s="151"/>
      <c r="BD160" s="151"/>
      <c r="BE160" s="151"/>
      <c r="BF160" s="151"/>
      <c r="BG160" s="151"/>
      <c r="BH160" s="139"/>
      <c r="BI160" s="139"/>
      <c r="BJ160" s="139"/>
      <c r="BK160" s="139"/>
      <c r="BL160" s="139"/>
      <c r="BM160" s="146"/>
      <c r="BN160" s="141"/>
      <c r="BO160" s="124"/>
      <c r="BP160" s="137"/>
      <c r="BQ160" s="125"/>
      <c r="BR160" s="125"/>
      <c r="BS160" s="125"/>
      <c r="BT160" s="125"/>
      <c r="BU160" s="126"/>
      <c r="BV160" s="127"/>
      <c r="BW160" s="114"/>
      <c r="BX160" s="115"/>
      <c r="BY160" s="128"/>
      <c r="BZ160" s="129"/>
      <c r="CA160" s="117"/>
      <c r="CB160" s="130"/>
      <c r="CC160" s="130"/>
      <c r="CD160" s="130"/>
      <c r="CE160" s="117"/>
      <c r="CF160" s="130"/>
      <c r="CG160" s="131"/>
      <c r="CH160" s="112"/>
      <c r="CI160" s="112"/>
      <c r="CJ160" s="131"/>
      <c r="CK160" s="131"/>
      <c r="CL160" s="131"/>
      <c r="CM160" s="131"/>
      <c r="CN160" s="112"/>
      <c r="CO160" s="131"/>
      <c r="CP160" s="131"/>
      <c r="CQ160" s="131"/>
      <c r="CR160" s="131"/>
      <c r="CS160" s="112"/>
      <c r="CT160" s="112"/>
      <c r="CU160" s="132"/>
      <c r="CV160" s="112"/>
      <c r="CW160" s="112"/>
      <c r="CX160" s="133"/>
      <c r="CY160" s="112"/>
      <c r="CZ160" s="112"/>
      <c r="DA160" s="131"/>
      <c r="DB160" s="117"/>
      <c r="DC160" s="112"/>
      <c r="DD160" s="134"/>
      <c r="DE160" s="112"/>
      <c r="DF160" s="112"/>
      <c r="DG160" s="112"/>
      <c r="DH160" s="112"/>
      <c r="DI160" s="135"/>
      <c r="DJ160" s="135"/>
      <c r="DK160" s="135"/>
      <c r="DL160" s="135"/>
      <c r="DM160" s="135"/>
      <c r="DN160" s="135"/>
      <c r="DO160" s="112"/>
      <c r="DP160" s="112"/>
      <c r="DQ160" s="112"/>
      <c r="DR160" s="112"/>
      <c r="DS160" s="136"/>
      <c r="DT160" s="115"/>
      <c r="DU160" s="132"/>
      <c r="DV160" s="124"/>
      <c r="DW160" s="137"/>
    </row>
    <row r="161" spans="1:127" ht="15">
      <c r="A161" s="106"/>
      <c r="B161" s="106"/>
      <c r="C161" s="153"/>
      <c r="D161" s="147"/>
      <c r="E161" s="108"/>
      <c r="F161" s="148"/>
      <c r="G161" s="148"/>
      <c r="H161" s="110"/>
      <c r="I161" s="148"/>
      <c r="J161" s="148"/>
      <c r="K161" s="148"/>
      <c r="L161" s="148"/>
      <c r="M161" s="111"/>
      <c r="N161" s="139"/>
      <c r="O161" s="140"/>
      <c r="P161" s="135"/>
      <c r="Q161" s="141"/>
      <c r="R161" s="139"/>
      <c r="S161" s="142"/>
      <c r="T161" s="140"/>
      <c r="U161" s="139"/>
      <c r="V161" s="139"/>
      <c r="W161" s="139"/>
      <c r="X161" s="139"/>
      <c r="Y161" s="118"/>
      <c r="Z161" s="139"/>
      <c r="AA161" s="139"/>
      <c r="AB161" s="139"/>
      <c r="AC161" s="139"/>
      <c r="AD161" s="139"/>
      <c r="AE161" s="139"/>
      <c r="AF161" s="139"/>
      <c r="AG161" s="139"/>
      <c r="AH161" s="139"/>
      <c r="AI161" s="139"/>
      <c r="AJ161" s="139"/>
      <c r="AK161" s="139"/>
      <c r="AL161" s="139"/>
      <c r="AM161" s="139"/>
      <c r="AN161" s="120"/>
      <c r="AO161" s="149"/>
      <c r="AP161" s="149"/>
      <c r="AQ161" s="149"/>
      <c r="AR161" s="139"/>
      <c r="AS161" s="139"/>
      <c r="AT161" s="123"/>
      <c r="AU161" s="139"/>
      <c r="AV161" s="145"/>
      <c r="AW161" s="150"/>
      <c r="AX161" s="139"/>
      <c r="AY161" s="139"/>
      <c r="AZ161" s="139"/>
      <c r="BA161" s="139"/>
      <c r="BB161" s="151"/>
      <c r="BC161" s="151"/>
      <c r="BD161" s="151"/>
      <c r="BE161" s="151"/>
      <c r="BF161" s="151"/>
      <c r="BG161" s="151"/>
      <c r="BH161" s="139"/>
      <c r="BI161" s="139"/>
      <c r="BJ161" s="139"/>
      <c r="BK161" s="139"/>
      <c r="BL161" s="139"/>
      <c r="BM161" s="146"/>
      <c r="BN161" s="141"/>
      <c r="BO161" s="124"/>
      <c r="BP161" s="137"/>
      <c r="BQ161" s="125"/>
      <c r="BR161" s="125"/>
      <c r="BS161" s="125"/>
      <c r="BT161" s="125"/>
      <c r="BU161" s="126"/>
      <c r="BV161" s="127"/>
      <c r="BW161" s="114"/>
      <c r="BX161" s="115"/>
      <c r="BY161" s="128"/>
      <c r="BZ161" s="129"/>
      <c r="CA161" s="117"/>
      <c r="CB161" s="130"/>
      <c r="CC161" s="130"/>
      <c r="CD161" s="130"/>
      <c r="CE161" s="117"/>
      <c r="CF161" s="130"/>
      <c r="CG161" s="131"/>
      <c r="CH161" s="112"/>
      <c r="CI161" s="112"/>
      <c r="CJ161" s="131"/>
      <c r="CK161" s="131"/>
      <c r="CL161" s="131"/>
      <c r="CM161" s="131"/>
      <c r="CN161" s="112"/>
      <c r="CO161" s="131"/>
      <c r="CP161" s="131"/>
      <c r="CQ161" s="131"/>
      <c r="CR161" s="131"/>
      <c r="CS161" s="112"/>
      <c r="CT161" s="112"/>
      <c r="CU161" s="132"/>
      <c r="CV161" s="112"/>
      <c r="CW161" s="112"/>
      <c r="CX161" s="133"/>
      <c r="CY161" s="112"/>
      <c r="CZ161" s="112"/>
      <c r="DA161" s="131"/>
      <c r="DB161" s="117"/>
      <c r="DC161" s="112"/>
      <c r="DD161" s="134"/>
      <c r="DE161" s="112"/>
      <c r="DF161" s="112"/>
      <c r="DG161" s="112"/>
      <c r="DH161" s="112"/>
      <c r="DI161" s="135"/>
      <c r="DJ161" s="135"/>
      <c r="DK161" s="135"/>
      <c r="DL161" s="135"/>
      <c r="DM161" s="135"/>
      <c r="DN161" s="135"/>
      <c r="DO161" s="112"/>
      <c r="DP161" s="112"/>
      <c r="DQ161" s="112"/>
      <c r="DR161" s="112"/>
      <c r="DS161" s="136"/>
      <c r="DT161" s="115"/>
      <c r="DU161" s="132"/>
      <c r="DV161" s="124"/>
      <c r="DW161" s="137"/>
    </row>
    <row r="162" spans="1:127" ht="15">
      <c r="A162" s="106"/>
      <c r="B162" s="106"/>
      <c r="C162" s="153"/>
      <c r="D162" s="147"/>
      <c r="E162" s="108"/>
      <c r="F162" s="148"/>
      <c r="G162" s="148"/>
      <c r="H162" s="110"/>
      <c r="I162" s="148"/>
      <c r="J162" s="148"/>
      <c r="K162" s="148"/>
      <c r="L162" s="148"/>
      <c r="M162" s="111"/>
      <c r="N162" s="139"/>
      <c r="O162" s="140"/>
      <c r="P162" s="135"/>
      <c r="Q162" s="141"/>
      <c r="R162" s="139"/>
      <c r="S162" s="142"/>
      <c r="T162" s="140"/>
      <c r="U162" s="139"/>
      <c r="V162" s="139"/>
      <c r="W162" s="139"/>
      <c r="X162" s="139"/>
      <c r="Y162" s="118"/>
      <c r="Z162" s="139"/>
      <c r="AA162" s="139"/>
      <c r="AB162" s="139"/>
      <c r="AC162" s="139"/>
      <c r="AD162" s="139"/>
      <c r="AE162" s="139"/>
      <c r="AF162" s="139"/>
      <c r="AG162" s="139"/>
      <c r="AH162" s="139"/>
      <c r="AI162" s="139"/>
      <c r="AJ162" s="139"/>
      <c r="AK162" s="139"/>
      <c r="AL162" s="139"/>
      <c r="AM162" s="139"/>
      <c r="AN162" s="120"/>
      <c r="AO162" s="149"/>
      <c r="AP162" s="149"/>
      <c r="AQ162" s="149"/>
      <c r="AR162" s="139"/>
      <c r="AS162" s="139"/>
      <c r="AT162" s="123"/>
      <c r="AU162" s="139"/>
      <c r="AV162" s="145"/>
      <c r="AW162" s="150"/>
      <c r="AX162" s="139"/>
      <c r="AY162" s="139"/>
      <c r="AZ162" s="139"/>
      <c r="BA162" s="139"/>
      <c r="BB162" s="151"/>
      <c r="BC162" s="151"/>
      <c r="BD162" s="151"/>
      <c r="BE162" s="151"/>
      <c r="BF162" s="151"/>
      <c r="BG162" s="151"/>
      <c r="BH162" s="139"/>
      <c r="BI162" s="139"/>
      <c r="BJ162" s="139"/>
      <c r="BK162" s="139"/>
      <c r="BL162" s="139"/>
      <c r="BM162" s="146"/>
      <c r="BN162" s="141"/>
      <c r="BO162" s="124"/>
      <c r="BP162" s="137"/>
      <c r="BQ162" s="125"/>
      <c r="BR162" s="125"/>
      <c r="BS162" s="125"/>
      <c r="BT162" s="125"/>
      <c r="BU162" s="126"/>
      <c r="BV162" s="127"/>
      <c r="BW162" s="114"/>
      <c r="BX162" s="115"/>
      <c r="BY162" s="128"/>
      <c r="BZ162" s="129"/>
      <c r="CA162" s="117"/>
      <c r="CB162" s="130"/>
      <c r="CC162" s="130"/>
      <c r="CD162" s="130"/>
      <c r="CE162" s="117"/>
      <c r="CF162" s="130"/>
      <c r="CG162" s="131"/>
      <c r="CH162" s="112"/>
      <c r="CI162" s="112"/>
      <c r="CJ162" s="131"/>
      <c r="CK162" s="131"/>
      <c r="CL162" s="131"/>
      <c r="CM162" s="131"/>
      <c r="CN162" s="112"/>
      <c r="CO162" s="131"/>
      <c r="CP162" s="131"/>
      <c r="CQ162" s="131"/>
      <c r="CR162" s="131"/>
      <c r="CS162" s="112"/>
      <c r="CT162" s="112"/>
      <c r="CU162" s="132"/>
      <c r="CV162" s="112"/>
      <c r="CW162" s="112"/>
      <c r="CX162" s="133"/>
      <c r="CY162" s="112"/>
      <c r="CZ162" s="112"/>
      <c r="DA162" s="131"/>
      <c r="DB162" s="117"/>
      <c r="DC162" s="112"/>
      <c r="DD162" s="134"/>
      <c r="DE162" s="112"/>
      <c r="DF162" s="112"/>
      <c r="DG162" s="112"/>
      <c r="DH162" s="112"/>
      <c r="DI162" s="135"/>
      <c r="DJ162" s="135"/>
      <c r="DK162" s="135"/>
      <c r="DL162" s="135"/>
      <c r="DM162" s="135"/>
      <c r="DN162" s="135"/>
      <c r="DO162" s="112"/>
      <c r="DP162" s="112"/>
      <c r="DQ162" s="112"/>
      <c r="DR162" s="112"/>
      <c r="DS162" s="136"/>
      <c r="DT162" s="115"/>
      <c r="DU162" s="132"/>
      <c r="DV162" s="124"/>
      <c r="DW162" s="137"/>
    </row>
    <row r="163" spans="1:127" ht="15">
      <c r="A163" s="106"/>
      <c r="B163" s="106"/>
      <c r="C163" s="153"/>
      <c r="D163" s="147"/>
      <c r="E163" s="108"/>
      <c r="F163" s="148"/>
      <c r="G163" s="148"/>
      <c r="H163" s="110"/>
      <c r="I163" s="148"/>
      <c r="J163" s="148"/>
      <c r="K163" s="148"/>
      <c r="L163" s="148"/>
      <c r="M163" s="111"/>
      <c r="N163" s="139"/>
      <c r="O163" s="140"/>
      <c r="P163" s="135"/>
      <c r="Q163" s="141"/>
      <c r="R163" s="139"/>
      <c r="S163" s="142"/>
      <c r="T163" s="140"/>
      <c r="U163" s="139"/>
      <c r="V163" s="139"/>
      <c r="W163" s="139"/>
      <c r="X163" s="139"/>
      <c r="Y163" s="118"/>
      <c r="Z163" s="139"/>
      <c r="AA163" s="139"/>
      <c r="AB163" s="139"/>
      <c r="AC163" s="139"/>
      <c r="AD163" s="139"/>
      <c r="AE163" s="139"/>
      <c r="AF163" s="139"/>
      <c r="AG163" s="139"/>
      <c r="AH163" s="139"/>
      <c r="AI163" s="139"/>
      <c r="AJ163" s="139"/>
      <c r="AK163" s="139"/>
      <c r="AL163" s="139"/>
      <c r="AM163" s="139"/>
      <c r="AN163" s="120"/>
      <c r="AO163" s="149"/>
      <c r="AP163" s="149"/>
      <c r="AQ163" s="149"/>
      <c r="AR163" s="139"/>
      <c r="AS163" s="139"/>
      <c r="AT163" s="123"/>
      <c r="AU163" s="139"/>
      <c r="AV163" s="145"/>
      <c r="AW163" s="150"/>
      <c r="AX163" s="139"/>
      <c r="AY163" s="139"/>
      <c r="AZ163" s="139"/>
      <c r="BA163" s="139"/>
      <c r="BB163" s="151"/>
      <c r="BC163" s="151"/>
      <c r="BD163" s="151"/>
      <c r="BE163" s="151"/>
      <c r="BF163" s="151"/>
      <c r="BG163" s="151"/>
      <c r="BH163" s="139"/>
      <c r="BI163" s="139"/>
      <c r="BJ163" s="139"/>
      <c r="BK163" s="139"/>
      <c r="BL163" s="139"/>
      <c r="BM163" s="146"/>
      <c r="BN163" s="141"/>
      <c r="BO163" s="124"/>
      <c r="BP163" s="137"/>
      <c r="BQ163" s="125"/>
      <c r="BR163" s="125"/>
      <c r="BS163" s="125"/>
      <c r="BT163" s="125"/>
      <c r="BU163" s="126"/>
      <c r="BV163" s="127"/>
      <c r="BW163" s="114"/>
      <c r="BX163" s="115"/>
      <c r="BY163" s="128"/>
      <c r="BZ163" s="129"/>
      <c r="CA163" s="117"/>
      <c r="CB163" s="130"/>
      <c r="CC163" s="130"/>
      <c r="CD163" s="130"/>
      <c r="CE163" s="117"/>
      <c r="CF163" s="130"/>
      <c r="CG163" s="131"/>
      <c r="CH163" s="112"/>
      <c r="CI163" s="112"/>
      <c r="CJ163" s="131"/>
      <c r="CK163" s="131"/>
      <c r="CL163" s="131"/>
      <c r="CM163" s="131"/>
      <c r="CN163" s="112"/>
      <c r="CO163" s="131"/>
      <c r="CP163" s="131"/>
      <c r="CQ163" s="131"/>
      <c r="CR163" s="131"/>
      <c r="CS163" s="112"/>
      <c r="CT163" s="112"/>
      <c r="CU163" s="132"/>
      <c r="CV163" s="112"/>
      <c r="CW163" s="112"/>
      <c r="CX163" s="133"/>
      <c r="CY163" s="112"/>
      <c r="CZ163" s="112"/>
      <c r="DA163" s="131"/>
      <c r="DB163" s="117"/>
      <c r="DC163" s="112"/>
      <c r="DD163" s="134"/>
      <c r="DE163" s="112"/>
      <c r="DF163" s="112"/>
      <c r="DG163" s="112"/>
      <c r="DH163" s="112"/>
      <c r="DI163" s="135"/>
      <c r="DJ163" s="135"/>
      <c r="DK163" s="135"/>
      <c r="DL163" s="135"/>
      <c r="DM163" s="135"/>
      <c r="DN163" s="135"/>
      <c r="DO163" s="112"/>
      <c r="DP163" s="112"/>
      <c r="DQ163" s="112"/>
      <c r="DR163" s="112"/>
      <c r="DS163" s="136"/>
      <c r="DT163" s="115"/>
      <c r="DU163" s="132"/>
      <c r="DV163" s="124"/>
      <c r="DW163" s="137"/>
    </row>
    <row r="164" spans="1:127" ht="15">
      <c r="A164" s="106"/>
      <c r="B164" s="106"/>
      <c r="C164" s="153"/>
      <c r="D164" s="147"/>
      <c r="E164" s="108"/>
      <c r="F164" s="148"/>
      <c r="G164" s="148"/>
      <c r="H164" s="110"/>
      <c r="I164" s="148"/>
      <c r="J164" s="148"/>
      <c r="K164" s="148"/>
      <c r="L164" s="148"/>
      <c r="M164" s="111"/>
      <c r="N164" s="139"/>
      <c r="O164" s="140"/>
      <c r="P164" s="135"/>
      <c r="Q164" s="141"/>
      <c r="R164" s="139"/>
      <c r="S164" s="142"/>
      <c r="T164" s="140"/>
      <c r="U164" s="139"/>
      <c r="V164" s="139"/>
      <c r="W164" s="139"/>
      <c r="X164" s="139"/>
      <c r="Y164" s="118"/>
      <c r="Z164" s="139"/>
      <c r="AA164" s="139"/>
      <c r="AB164" s="139"/>
      <c r="AC164" s="139"/>
      <c r="AD164" s="139"/>
      <c r="AE164" s="139"/>
      <c r="AF164" s="139"/>
      <c r="AG164" s="139"/>
      <c r="AH164" s="139"/>
      <c r="AI164" s="139"/>
      <c r="AJ164" s="139"/>
      <c r="AK164" s="139"/>
      <c r="AL164" s="139"/>
      <c r="AM164" s="139"/>
      <c r="AN164" s="120"/>
      <c r="AO164" s="149"/>
      <c r="AP164" s="149"/>
      <c r="AQ164" s="149"/>
      <c r="AR164" s="139"/>
      <c r="AS164" s="139"/>
      <c r="AT164" s="123"/>
      <c r="AU164" s="139"/>
      <c r="AV164" s="145"/>
      <c r="AW164" s="150"/>
      <c r="AX164" s="139"/>
      <c r="AY164" s="139"/>
      <c r="AZ164" s="139"/>
      <c r="BA164" s="139"/>
      <c r="BB164" s="151"/>
      <c r="BC164" s="151"/>
      <c r="BD164" s="151"/>
      <c r="BE164" s="151"/>
      <c r="BF164" s="151"/>
      <c r="BG164" s="151"/>
      <c r="BH164" s="139"/>
      <c r="BI164" s="139"/>
      <c r="BJ164" s="139"/>
      <c r="BK164" s="139"/>
      <c r="BL164" s="139"/>
      <c r="BM164" s="146"/>
      <c r="BN164" s="141"/>
      <c r="BO164" s="124"/>
      <c r="BP164" s="137"/>
      <c r="BQ164" s="125"/>
      <c r="BR164" s="125"/>
      <c r="BS164" s="125"/>
      <c r="BT164" s="125"/>
      <c r="BU164" s="126"/>
      <c r="BV164" s="127"/>
      <c r="BW164" s="114"/>
      <c r="BX164" s="115"/>
      <c r="BY164" s="128"/>
      <c r="BZ164" s="129"/>
      <c r="CA164" s="117"/>
      <c r="CB164" s="130"/>
      <c r="CC164" s="130"/>
      <c r="CD164" s="130"/>
      <c r="CE164" s="117"/>
      <c r="CF164" s="130"/>
      <c r="CG164" s="131"/>
      <c r="CH164" s="112"/>
      <c r="CI164" s="112"/>
      <c r="CJ164" s="131"/>
      <c r="CK164" s="131"/>
      <c r="CL164" s="131"/>
      <c r="CM164" s="131"/>
      <c r="CN164" s="112"/>
      <c r="CO164" s="131"/>
      <c r="CP164" s="131"/>
      <c r="CQ164" s="131"/>
      <c r="CR164" s="131"/>
      <c r="CS164" s="112"/>
      <c r="CT164" s="112"/>
      <c r="CU164" s="132"/>
      <c r="CV164" s="112"/>
      <c r="CW164" s="112"/>
      <c r="CX164" s="133"/>
      <c r="CY164" s="112"/>
      <c r="CZ164" s="112"/>
      <c r="DA164" s="131"/>
      <c r="DB164" s="117"/>
      <c r="DC164" s="112"/>
      <c r="DD164" s="134"/>
      <c r="DE164" s="112"/>
      <c r="DF164" s="112"/>
      <c r="DG164" s="112"/>
      <c r="DH164" s="112"/>
      <c r="DI164" s="135"/>
      <c r="DJ164" s="135"/>
      <c r="DK164" s="135"/>
      <c r="DL164" s="135"/>
      <c r="DM164" s="135"/>
      <c r="DN164" s="135"/>
      <c r="DO164" s="112"/>
      <c r="DP164" s="112"/>
      <c r="DQ164" s="112"/>
      <c r="DR164" s="112"/>
      <c r="DS164" s="136"/>
      <c r="DT164" s="115"/>
      <c r="DU164" s="132"/>
      <c r="DV164" s="124"/>
      <c r="DW164" s="137"/>
    </row>
    <row r="165" spans="1:127" ht="15">
      <c r="A165" s="106"/>
      <c r="B165" s="106"/>
      <c r="C165" s="153"/>
      <c r="D165" s="147"/>
      <c r="E165" s="108"/>
      <c r="F165" s="148"/>
      <c r="G165" s="148"/>
      <c r="H165" s="110"/>
      <c r="I165" s="148"/>
      <c r="J165" s="148"/>
      <c r="K165" s="148"/>
      <c r="L165" s="148"/>
      <c r="M165" s="111"/>
      <c r="N165" s="139"/>
      <c r="O165" s="140"/>
      <c r="P165" s="135"/>
      <c r="Q165" s="141"/>
      <c r="R165" s="139"/>
      <c r="S165" s="142"/>
      <c r="T165" s="140"/>
      <c r="U165" s="139"/>
      <c r="V165" s="139"/>
      <c r="W165" s="139"/>
      <c r="X165" s="139"/>
      <c r="Y165" s="118"/>
      <c r="Z165" s="139"/>
      <c r="AA165" s="139"/>
      <c r="AB165" s="139"/>
      <c r="AC165" s="139"/>
      <c r="AD165" s="139"/>
      <c r="AE165" s="139"/>
      <c r="AF165" s="139"/>
      <c r="AG165" s="139"/>
      <c r="AH165" s="139"/>
      <c r="AI165" s="139"/>
      <c r="AJ165" s="139"/>
      <c r="AK165" s="139"/>
      <c r="AL165" s="139"/>
      <c r="AM165" s="139"/>
      <c r="AN165" s="120"/>
      <c r="AO165" s="149"/>
      <c r="AP165" s="149"/>
      <c r="AQ165" s="149"/>
      <c r="AR165" s="139"/>
      <c r="AS165" s="139"/>
      <c r="AT165" s="123"/>
      <c r="AU165" s="139"/>
      <c r="AV165" s="145"/>
      <c r="AW165" s="150"/>
      <c r="AX165" s="139"/>
      <c r="AY165" s="139"/>
      <c r="AZ165" s="139"/>
      <c r="BA165" s="139"/>
      <c r="BB165" s="151"/>
      <c r="BC165" s="151"/>
      <c r="BD165" s="151"/>
      <c r="BE165" s="151"/>
      <c r="BF165" s="151"/>
      <c r="BG165" s="151"/>
      <c r="BH165" s="139"/>
      <c r="BI165" s="139"/>
      <c r="BJ165" s="139"/>
      <c r="BK165" s="139"/>
      <c r="BL165" s="139"/>
      <c r="BM165" s="146"/>
      <c r="BN165" s="141"/>
      <c r="BO165" s="124"/>
      <c r="BP165" s="137"/>
      <c r="BQ165" s="125"/>
      <c r="BR165" s="125"/>
      <c r="BS165" s="125"/>
      <c r="BT165" s="125"/>
      <c r="BU165" s="126"/>
      <c r="BV165" s="127"/>
      <c r="BW165" s="114"/>
      <c r="BX165" s="115"/>
      <c r="BY165" s="128"/>
      <c r="BZ165" s="129"/>
      <c r="CA165" s="117"/>
      <c r="CB165" s="130"/>
      <c r="CC165" s="130"/>
      <c r="CD165" s="130"/>
      <c r="CE165" s="117"/>
      <c r="CF165" s="130"/>
      <c r="CG165" s="131"/>
      <c r="CH165" s="112"/>
      <c r="CI165" s="112"/>
      <c r="CJ165" s="131"/>
      <c r="CK165" s="131"/>
      <c r="CL165" s="131"/>
      <c r="CM165" s="131"/>
      <c r="CN165" s="112"/>
      <c r="CO165" s="131"/>
      <c r="CP165" s="131"/>
      <c r="CQ165" s="131"/>
      <c r="CR165" s="131"/>
      <c r="CS165" s="112"/>
      <c r="CT165" s="112"/>
      <c r="CU165" s="132"/>
      <c r="CV165" s="112"/>
      <c r="CW165" s="112"/>
      <c r="CX165" s="133"/>
      <c r="CY165" s="112"/>
      <c r="CZ165" s="112"/>
      <c r="DA165" s="131"/>
      <c r="DB165" s="117"/>
      <c r="DC165" s="112"/>
      <c r="DD165" s="134"/>
      <c r="DE165" s="112"/>
      <c r="DF165" s="112"/>
      <c r="DG165" s="112"/>
      <c r="DH165" s="112"/>
      <c r="DI165" s="135"/>
      <c r="DJ165" s="135"/>
      <c r="DK165" s="135"/>
      <c r="DL165" s="135"/>
      <c r="DM165" s="135"/>
      <c r="DN165" s="135"/>
      <c r="DO165" s="112"/>
      <c r="DP165" s="112"/>
      <c r="DQ165" s="112"/>
      <c r="DR165" s="112"/>
      <c r="DS165" s="136"/>
      <c r="DT165" s="115"/>
      <c r="DU165" s="132"/>
      <c r="DV165" s="124"/>
      <c r="DW165" s="137"/>
    </row>
    <row r="166" spans="1:127" ht="15">
      <c r="A166" s="106"/>
      <c r="B166" s="106"/>
      <c r="C166" s="153"/>
      <c r="D166" s="147"/>
      <c r="E166" s="108"/>
      <c r="F166" s="148"/>
      <c r="G166" s="148"/>
      <c r="H166" s="110"/>
      <c r="I166" s="148"/>
      <c r="J166" s="148"/>
      <c r="K166" s="148"/>
      <c r="L166" s="148"/>
      <c r="M166" s="111"/>
      <c r="N166" s="139"/>
      <c r="O166" s="140"/>
      <c r="P166" s="135"/>
      <c r="Q166" s="141"/>
      <c r="R166" s="139"/>
      <c r="S166" s="142"/>
      <c r="T166" s="140"/>
      <c r="U166" s="139"/>
      <c r="V166" s="139"/>
      <c r="W166" s="139"/>
      <c r="X166" s="139"/>
      <c r="Y166" s="118"/>
      <c r="Z166" s="139"/>
      <c r="AA166" s="139"/>
      <c r="AB166" s="139"/>
      <c r="AC166" s="139"/>
      <c r="AD166" s="139"/>
      <c r="AE166" s="139"/>
      <c r="AF166" s="139"/>
      <c r="AG166" s="139"/>
      <c r="AH166" s="139"/>
      <c r="AI166" s="139"/>
      <c r="AJ166" s="139"/>
      <c r="AK166" s="139"/>
      <c r="AL166" s="139"/>
      <c r="AM166" s="139"/>
      <c r="AN166" s="120"/>
      <c r="AO166" s="149"/>
      <c r="AP166" s="149"/>
      <c r="AQ166" s="149"/>
      <c r="AR166" s="139"/>
      <c r="AS166" s="139"/>
      <c r="AT166" s="123"/>
      <c r="AU166" s="139"/>
      <c r="AV166" s="145"/>
      <c r="AW166" s="150"/>
      <c r="AX166" s="139"/>
      <c r="AY166" s="139"/>
      <c r="AZ166" s="139"/>
      <c r="BA166" s="139"/>
      <c r="BB166" s="151"/>
      <c r="BC166" s="151"/>
      <c r="BD166" s="151"/>
      <c r="BE166" s="151"/>
      <c r="BF166" s="151"/>
      <c r="BG166" s="151"/>
      <c r="BH166" s="139"/>
      <c r="BI166" s="139"/>
      <c r="BJ166" s="139"/>
      <c r="BK166" s="139"/>
      <c r="BL166" s="139"/>
      <c r="BM166" s="146"/>
      <c r="BN166" s="141"/>
      <c r="BO166" s="124"/>
      <c r="BP166" s="137"/>
      <c r="BQ166" s="125"/>
      <c r="BR166" s="125"/>
      <c r="BS166" s="125"/>
      <c r="BT166" s="125"/>
      <c r="BU166" s="126"/>
      <c r="BV166" s="127"/>
      <c r="BW166" s="114"/>
      <c r="BX166" s="115"/>
      <c r="BY166" s="128"/>
      <c r="BZ166" s="129"/>
      <c r="CA166" s="117"/>
      <c r="CB166" s="130"/>
      <c r="CC166" s="130"/>
      <c r="CD166" s="130"/>
      <c r="CE166" s="117"/>
      <c r="CF166" s="130"/>
      <c r="CG166" s="131"/>
      <c r="CH166" s="112"/>
      <c r="CI166" s="112"/>
      <c r="CJ166" s="131"/>
      <c r="CK166" s="131"/>
      <c r="CL166" s="131"/>
      <c r="CM166" s="131"/>
      <c r="CN166" s="112"/>
      <c r="CO166" s="131"/>
      <c r="CP166" s="131"/>
      <c r="CQ166" s="131"/>
      <c r="CR166" s="131"/>
      <c r="CS166" s="112"/>
      <c r="CT166" s="112"/>
      <c r="CU166" s="132"/>
      <c r="CV166" s="112"/>
      <c r="CW166" s="112"/>
      <c r="CX166" s="133"/>
      <c r="CY166" s="112"/>
      <c r="CZ166" s="112"/>
      <c r="DA166" s="131"/>
      <c r="DB166" s="117"/>
      <c r="DC166" s="112"/>
      <c r="DD166" s="134"/>
      <c r="DE166" s="112"/>
      <c r="DF166" s="112"/>
      <c r="DG166" s="112"/>
      <c r="DH166" s="112"/>
      <c r="DI166" s="135"/>
      <c r="DJ166" s="135"/>
      <c r="DK166" s="135"/>
      <c r="DL166" s="135"/>
      <c r="DM166" s="135"/>
      <c r="DN166" s="135"/>
      <c r="DO166" s="112"/>
      <c r="DP166" s="112"/>
      <c r="DQ166" s="112"/>
      <c r="DR166" s="112"/>
      <c r="DS166" s="136"/>
      <c r="DT166" s="115"/>
      <c r="DU166" s="132"/>
      <c r="DV166" s="124"/>
      <c r="DW166" s="137"/>
    </row>
    <row r="167" spans="1:127" ht="15">
      <c r="A167" s="106"/>
      <c r="B167" s="106"/>
      <c r="C167" s="153"/>
      <c r="D167" s="147"/>
      <c r="E167" s="108"/>
      <c r="F167" s="148"/>
      <c r="G167" s="148"/>
      <c r="H167" s="110"/>
      <c r="I167" s="148"/>
      <c r="J167" s="148"/>
      <c r="K167" s="148"/>
      <c r="L167" s="148"/>
      <c r="M167" s="111"/>
      <c r="N167" s="139"/>
      <c r="O167" s="140"/>
      <c r="P167" s="135"/>
      <c r="Q167" s="141"/>
      <c r="R167" s="139"/>
      <c r="S167" s="142"/>
      <c r="T167" s="140"/>
      <c r="U167" s="139"/>
      <c r="V167" s="139"/>
      <c r="W167" s="139"/>
      <c r="X167" s="139"/>
      <c r="Y167" s="118"/>
      <c r="Z167" s="139"/>
      <c r="AA167" s="139"/>
      <c r="AB167" s="139"/>
      <c r="AC167" s="139"/>
      <c r="AD167" s="139"/>
      <c r="AE167" s="139"/>
      <c r="AF167" s="139"/>
      <c r="AG167" s="139"/>
      <c r="AH167" s="139"/>
      <c r="AI167" s="139"/>
      <c r="AJ167" s="139"/>
      <c r="AK167" s="139"/>
      <c r="AL167" s="139"/>
      <c r="AM167" s="139"/>
      <c r="AN167" s="120"/>
      <c r="AO167" s="149"/>
      <c r="AP167" s="149"/>
      <c r="AQ167" s="149"/>
      <c r="AR167" s="139"/>
      <c r="AS167" s="139"/>
      <c r="AT167" s="123"/>
      <c r="AU167" s="139"/>
      <c r="AV167" s="145"/>
      <c r="AW167" s="150"/>
      <c r="AX167" s="139"/>
      <c r="AY167" s="139"/>
      <c r="AZ167" s="139"/>
      <c r="BA167" s="139"/>
      <c r="BB167" s="151"/>
      <c r="BC167" s="151"/>
      <c r="BD167" s="151"/>
      <c r="BE167" s="151"/>
      <c r="BF167" s="151"/>
      <c r="BG167" s="151"/>
      <c r="BH167" s="139"/>
      <c r="BI167" s="139"/>
      <c r="BJ167" s="139"/>
      <c r="BK167" s="139"/>
      <c r="BL167" s="139"/>
      <c r="BM167" s="146"/>
      <c r="BN167" s="141"/>
      <c r="BO167" s="124"/>
      <c r="BP167" s="137"/>
      <c r="BQ167" s="125"/>
      <c r="BR167" s="125"/>
      <c r="BS167" s="125"/>
      <c r="BT167" s="125"/>
      <c r="BU167" s="126"/>
      <c r="BV167" s="127"/>
      <c r="BW167" s="114"/>
      <c r="BX167" s="115"/>
      <c r="BY167" s="128"/>
      <c r="BZ167" s="129"/>
      <c r="CA167" s="117"/>
      <c r="CB167" s="130"/>
      <c r="CC167" s="130"/>
      <c r="CD167" s="130"/>
      <c r="CE167" s="117"/>
      <c r="CF167" s="130"/>
      <c r="CG167" s="131"/>
      <c r="CH167" s="112"/>
      <c r="CI167" s="112"/>
      <c r="CJ167" s="131"/>
      <c r="CK167" s="131"/>
      <c r="CL167" s="131"/>
      <c r="CM167" s="131"/>
      <c r="CN167" s="112"/>
      <c r="CO167" s="131"/>
      <c r="CP167" s="131"/>
      <c r="CQ167" s="131"/>
      <c r="CR167" s="131"/>
      <c r="CS167" s="112"/>
      <c r="CT167" s="112"/>
      <c r="CU167" s="132"/>
      <c r="CV167" s="112"/>
      <c r="CW167" s="112"/>
      <c r="CX167" s="133"/>
      <c r="CY167" s="112"/>
      <c r="CZ167" s="112"/>
      <c r="DA167" s="131"/>
      <c r="DB167" s="117"/>
      <c r="DC167" s="112"/>
      <c r="DD167" s="134"/>
      <c r="DE167" s="112"/>
      <c r="DF167" s="112"/>
      <c r="DG167" s="112"/>
      <c r="DH167" s="112"/>
      <c r="DI167" s="135"/>
      <c r="DJ167" s="135"/>
      <c r="DK167" s="135"/>
      <c r="DL167" s="135"/>
      <c r="DM167" s="135"/>
      <c r="DN167" s="135"/>
      <c r="DO167" s="112"/>
      <c r="DP167" s="112"/>
      <c r="DQ167" s="112"/>
      <c r="DR167" s="112"/>
      <c r="DS167" s="136"/>
      <c r="DT167" s="115"/>
      <c r="DU167" s="132"/>
      <c r="DV167" s="124"/>
      <c r="DW167" s="137"/>
    </row>
    <row r="168" spans="1:127" ht="15">
      <c r="A168" s="106"/>
      <c r="B168" s="106"/>
      <c r="C168" s="153"/>
      <c r="D168" s="147"/>
      <c r="E168" s="108"/>
      <c r="F168" s="148"/>
      <c r="G168" s="148"/>
      <c r="H168" s="110"/>
      <c r="I168" s="148"/>
      <c r="J168" s="148"/>
      <c r="K168" s="148"/>
      <c r="L168" s="148"/>
      <c r="M168" s="111"/>
      <c r="N168" s="139"/>
      <c r="O168" s="140"/>
      <c r="P168" s="135"/>
      <c r="Q168" s="141"/>
      <c r="R168" s="139"/>
      <c r="S168" s="142"/>
      <c r="T168" s="140"/>
      <c r="U168" s="139"/>
      <c r="V168" s="139"/>
      <c r="W168" s="139"/>
      <c r="X168" s="139"/>
      <c r="Y168" s="118"/>
      <c r="Z168" s="139"/>
      <c r="AA168" s="139"/>
      <c r="AB168" s="139"/>
      <c r="AC168" s="139"/>
      <c r="AD168" s="139"/>
      <c r="AE168" s="139"/>
      <c r="AF168" s="139"/>
      <c r="AG168" s="139"/>
      <c r="AH168" s="139"/>
      <c r="AI168" s="139"/>
      <c r="AJ168" s="139"/>
      <c r="AK168" s="139"/>
      <c r="AL168" s="139"/>
      <c r="AM168" s="139"/>
      <c r="AN168" s="120"/>
      <c r="AO168" s="149"/>
      <c r="AP168" s="149"/>
      <c r="AQ168" s="149"/>
      <c r="AR168" s="139"/>
      <c r="AS168" s="139"/>
      <c r="AT168" s="123"/>
      <c r="AU168" s="139"/>
      <c r="AV168" s="145"/>
      <c r="AW168" s="150"/>
      <c r="AX168" s="139"/>
      <c r="AY168" s="139"/>
      <c r="AZ168" s="139"/>
      <c r="BA168" s="139"/>
      <c r="BB168" s="151"/>
      <c r="BC168" s="151"/>
      <c r="BD168" s="151"/>
      <c r="BE168" s="151"/>
      <c r="BF168" s="151"/>
      <c r="BG168" s="151"/>
      <c r="BH168" s="139"/>
      <c r="BI168" s="139"/>
      <c r="BJ168" s="139"/>
      <c r="BK168" s="139"/>
      <c r="BL168" s="139"/>
      <c r="BM168" s="146"/>
      <c r="BN168" s="141"/>
      <c r="BO168" s="124"/>
      <c r="BP168" s="137"/>
      <c r="BQ168" s="125"/>
      <c r="BR168" s="125"/>
      <c r="BS168" s="125"/>
      <c r="BT168" s="125"/>
      <c r="BU168" s="126"/>
      <c r="BV168" s="127"/>
      <c r="BW168" s="114"/>
      <c r="BX168" s="115"/>
      <c r="BY168" s="128"/>
      <c r="BZ168" s="129"/>
      <c r="CA168" s="117"/>
      <c r="CB168" s="130"/>
      <c r="CC168" s="130"/>
      <c r="CD168" s="130"/>
      <c r="CE168" s="117"/>
      <c r="CF168" s="130"/>
      <c r="CG168" s="131"/>
      <c r="CH168" s="112"/>
      <c r="CI168" s="112"/>
      <c r="CJ168" s="131"/>
      <c r="CK168" s="131"/>
      <c r="CL168" s="131"/>
      <c r="CM168" s="131"/>
      <c r="CN168" s="112"/>
      <c r="CO168" s="131"/>
      <c r="CP168" s="131"/>
      <c r="CQ168" s="131"/>
      <c r="CR168" s="131"/>
      <c r="CS168" s="112"/>
      <c r="CT168" s="112"/>
      <c r="CU168" s="132"/>
      <c r="CV168" s="112"/>
      <c r="CW168" s="112"/>
      <c r="CX168" s="133"/>
      <c r="CY168" s="112"/>
      <c r="CZ168" s="112"/>
      <c r="DA168" s="131"/>
      <c r="DB168" s="117"/>
      <c r="DC168" s="112"/>
      <c r="DD168" s="134"/>
      <c r="DE168" s="112"/>
      <c r="DF168" s="112"/>
      <c r="DG168" s="112"/>
      <c r="DH168" s="112"/>
      <c r="DI168" s="135"/>
      <c r="DJ168" s="135"/>
      <c r="DK168" s="135"/>
      <c r="DL168" s="135"/>
      <c r="DM168" s="135"/>
      <c r="DN168" s="135"/>
      <c r="DO168" s="112"/>
      <c r="DP168" s="112"/>
      <c r="DQ168" s="112"/>
      <c r="DR168" s="112"/>
      <c r="DS168" s="136"/>
      <c r="DT168" s="115"/>
      <c r="DU168" s="132"/>
      <c r="DV168" s="124"/>
      <c r="DW168" s="137"/>
    </row>
    <row r="169" spans="1:127" ht="15">
      <c r="A169" s="106"/>
      <c r="B169" s="106"/>
      <c r="C169" s="153"/>
      <c r="D169" s="147"/>
      <c r="E169" s="108"/>
      <c r="F169" s="148"/>
      <c r="G169" s="148"/>
      <c r="H169" s="110"/>
      <c r="I169" s="148"/>
      <c r="J169" s="148"/>
      <c r="K169" s="148"/>
      <c r="L169" s="148"/>
      <c r="M169" s="111"/>
      <c r="N169" s="139"/>
      <c r="O169" s="140"/>
      <c r="P169" s="135"/>
      <c r="Q169" s="141"/>
      <c r="R169" s="139"/>
      <c r="S169" s="142"/>
      <c r="T169" s="140"/>
      <c r="U169" s="139"/>
      <c r="V169" s="139"/>
      <c r="W169" s="139"/>
      <c r="X169" s="139"/>
      <c r="Y169" s="118"/>
      <c r="Z169" s="139"/>
      <c r="AA169" s="139"/>
      <c r="AB169" s="139"/>
      <c r="AC169" s="139"/>
      <c r="AD169" s="139"/>
      <c r="AE169" s="139"/>
      <c r="AF169" s="139"/>
      <c r="AG169" s="139"/>
      <c r="AH169" s="139"/>
      <c r="AI169" s="139"/>
      <c r="AJ169" s="139"/>
      <c r="AK169" s="139"/>
      <c r="AL169" s="139"/>
      <c r="AM169" s="139"/>
      <c r="AN169" s="120"/>
      <c r="AO169" s="149"/>
      <c r="AP169" s="149"/>
      <c r="AQ169" s="149"/>
      <c r="AR169" s="139"/>
      <c r="AS169" s="139"/>
      <c r="AT169" s="123"/>
      <c r="AU169" s="139"/>
      <c r="AV169" s="145"/>
      <c r="AW169" s="150"/>
      <c r="AX169" s="139"/>
      <c r="AY169" s="139"/>
      <c r="AZ169" s="139"/>
      <c r="BA169" s="139"/>
      <c r="BB169" s="151"/>
      <c r="BC169" s="151"/>
      <c r="BD169" s="151"/>
      <c r="BE169" s="151"/>
      <c r="BF169" s="151"/>
      <c r="BG169" s="151"/>
      <c r="BH169" s="139"/>
      <c r="BI169" s="139"/>
      <c r="BJ169" s="139"/>
      <c r="BK169" s="139"/>
      <c r="BL169" s="139"/>
      <c r="BM169" s="146"/>
      <c r="BN169" s="141"/>
      <c r="BO169" s="124"/>
      <c r="BP169" s="137"/>
      <c r="BQ169" s="125"/>
      <c r="BR169" s="125"/>
      <c r="BS169" s="125"/>
      <c r="BT169" s="125"/>
      <c r="BU169" s="126"/>
      <c r="BV169" s="127"/>
      <c r="BW169" s="114"/>
      <c r="BX169" s="115"/>
      <c r="BY169" s="128"/>
      <c r="BZ169" s="129"/>
      <c r="CA169" s="117"/>
      <c r="CB169" s="130"/>
      <c r="CC169" s="130"/>
      <c r="CD169" s="130"/>
      <c r="CE169" s="117"/>
      <c r="CF169" s="130"/>
      <c r="CG169" s="131"/>
      <c r="CH169" s="112"/>
      <c r="CI169" s="112"/>
      <c r="CJ169" s="131"/>
      <c r="CK169" s="131"/>
      <c r="CL169" s="131"/>
      <c r="CM169" s="131"/>
      <c r="CN169" s="112"/>
      <c r="CO169" s="131"/>
      <c r="CP169" s="131"/>
      <c r="CQ169" s="131"/>
      <c r="CR169" s="131"/>
      <c r="CS169" s="112"/>
      <c r="CT169" s="112"/>
      <c r="CU169" s="132"/>
      <c r="CV169" s="112"/>
      <c r="CW169" s="112"/>
      <c r="CX169" s="133"/>
      <c r="CY169" s="112"/>
      <c r="CZ169" s="112"/>
      <c r="DA169" s="131"/>
      <c r="DB169" s="117"/>
      <c r="DC169" s="112"/>
      <c r="DD169" s="134"/>
      <c r="DE169" s="112"/>
      <c r="DF169" s="112"/>
      <c r="DG169" s="112"/>
      <c r="DH169" s="112"/>
      <c r="DI169" s="135"/>
      <c r="DJ169" s="135"/>
      <c r="DK169" s="135"/>
      <c r="DL169" s="135"/>
      <c r="DM169" s="135"/>
      <c r="DN169" s="135"/>
      <c r="DO169" s="112"/>
      <c r="DP169" s="112"/>
      <c r="DQ169" s="112"/>
      <c r="DR169" s="112"/>
      <c r="DS169" s="136"/>
      <c r="DT169" s="115"/>
      <c r="DU169" s="132"/>
      <c r="DV169" s="124"/>
      <c r="DW169" s="137"/>
    </row>
    <row r="170" spans="1:127" ht="15">
      <c r="A170" s="106"/>
      <c r="B170" s="106"/>
      <c r="C170" s="153"/>
      <c r="D170" s="147"/>
      <c r="E170" s="108"/>
      <c r="F170" s="148"/>
      <c r="G170" s="148"/>
      <c r="H170" s="110"/>
      <c r="I170" s="148"/>
      <c r="J170" s="148"/>
      <c r="K170" s="148"/>
      <c r="L170" s="148"/>
      <c r="M170" s="111"/>
      <c r="N170" s="139"/>
      <c r="O170" s="140"/>
      <c r="P170" s="135"/>
      <c r="Q170" s="141"/>
      <c r="R170" s="139"/>
      <c r="S170" s="142"/>
      <c r="T170" s="140"/>
      <c r="U170" s="139"/>
      <c r="V170" s="139"/>
      <c r="W170" s="139"/>
      <c r="X170" s="139"/>
      <c r="Y170" s="118"/>
      <c r="Z170" s="139"/>
      <c r="AA170" s="139"/>
      <c r="AB170" s="139"/>
      <c r="AC170" s="139"/>
      <c r="AD170" s="139"/>
      <c r="AE170" s="139"/>
      <c r="AF170" s="139"/>
      <c r="AG170" s="139"/>
      <c r="AH170" s="139"/>
      <c r="AI170" s="139"/>
      <c r="AJ170" s="139"/>
      <c r="AK170" s="139"/>
      <c r="AL170" s="139"/>
      <c r="AM170" s="139"/>
      <c r="AN170" s="120"/>
      <c r="AO170" s="149"/>
      <c r="AP170" s="149"/>
      <c r="AQ170" s="149"/>
      <c r="AR170" s="139"/>
      <c r="AS170" s="139"/>
      <c r="AT170" s="123"/>
      <c r="AU170" s="139"/>
      <c r="AV170" s="145"/>
      <c r="AW170" s="150"/>
      <c r="AX170" s="139"/>
      <c r="AY170" s="139"/>
      <c r="AZ170" s="139"/>
      <c r="BA170" s="139"/>
      <c r="BB170" s="151"/>
      <c r="BC170" s="151"/>
      <c r="BD170" s="151"/>
      <c r="BE170" s="151"/>
      <c r="BF170" s="151"/>
      <c r="BG170" s="151"/>
      <c r="BH170" s="139"/>
      <c r="BI170" s="139"/>
      <c r="BJ170" s="139"/>
      <c r="BK170" s="139"/>
      <c r="BL170" s="139"/>
      <c r="BM170" s="146"/>
      <c r="BN170" s="141"/>
      <c r="BO170" s="124"/>
      <c r="BP170" s="137"/>
      <c r="BQ170" s="125"/>
      <c r="BR170" s="125"/>
      <c r="BS170" s="125"/>
      <c r="BT170" s="125"/>
      <c r="BU170" s="126"/>
      <c r="BV170" s="127"/>
      <c r="BW170" s="114"/>
      <c r="BX170" s="115"/>
      <c r="BY170" s="128"/>
      <c r="BZ170" s="129"/>
      <c r="CA170" s="117"/>
      <c r="CB170" s="130"/>
      <c r="CC170" s="130"/>
      <c r="CD170" s="130"/>
      <c r="CE170" s="117"/>
      <c r="CF170" s="130"/>
      <c r="CG170" s="131"/>
      <c r="CH170" s="112"/>
      <c r="CI170" s="112"/>
      <c r="CJ170" s="131"/>
      <c r="CK170" s="131"/>
      <c r="CL170" s="131"/>
      <c r="CM170" s="131"/>
      <c r="CN170" s="112"/>
      <c r="CO170" s="131"/>
      <c r="CP170" s="131"/>
      <c r="CQ170" s="131"/>
      <c r="CR170" s="131"/>
      <c r="CS170" s="112"/>
      <c r="CT170" s="112"/>
      <c r="CU170" s="132"/>
      <c r="CV170" s="112"/>
      <c r="CW170" s="112"/>
      <c r="CX170" s="133"/>
      <c r="CY170" s="112"/>
      <c r="CZ170" s="112"/>
      <c r="DA170" s="131"/>
      <c r="DB170" s="117"/>
      <c r="DC170" s="112"/>
      <c r="DD170" s="134"/>
      <c r="DE170" s="112"/>
      <c r="DF170" s="112"/>
      <c r="DG170" s="112"/>
      <c r="DH170" s="112"/>
      <c r="DI170" s="135"/>
      <c r="DJ170" s="135"/>
      <c r="DK170" s="135"/>
      <c r="DL170" s="135"/>
      <c r="DM170" s="135"/>
      <c r="DN170" s="135"/>
      <c r="DO170" s="112"/>
      <c r="DP170" s="112"/>
      <c r="DQ170" s="112"/>
      <c r="DR170" s="112"/>
      <c r="DS170" s="136"/>
      <c r="DT170" s="115"/>
      <c r="DU170" s="132"/>
      <c r="DV170" s="124"/>
      <c r="DW170" s="137"/>
    </row>
    <row r="171" spans="1:127" ht="15">
      <c r="A171" s="106"/>
      <c r="B171" s="106"/>
      <c r="C171" s="153"/>
      <c r="D171" s="147"/>
      <c r="E171" s="108"/>
      <c r="F171" s="148"/>
      <c r="G171" s="148"/>
      <c r="H171" s="110"/>
      <c r="I171" s="148"/>
      <c r="J171" s="148"/>
      <c r="K171" s="148"/>
      <c r="L171" s="148"/>
      <c r="M171" s="111"/>
      <c r="N171" s="139"/>
      <c r="O171" s="140"/>
      <c r="P171" s="135"/>
      <c r="Q171" s="141"/>
      <c r="R171" s="139"/>
      <c r="S171" s="142"/>
      <c r="T171" s="140"/>
      <c r="U171" s="139"/>
      <c r="V171" s="139"/>
      <c r="W171" s="139"/>
      <c r="X171" s="139"/>
      <c r="Y171" s="118"/>
      <c r="Z171" s="139"/>
      <c r="AA171" s="139"/>
      <c r="AB171" s="139"/>
      <c r="AC171" s="139"/>
      <c r="AD171" s="139"/>
      <c r="AE171" s="139"/>
      <c r="AF171" s="139"/>
      <c r="AG171" s="139"/>
      <c r="AH171" s="139"/>
      <c r="AI171" s="139"/>
      <c r="AJ171" s="139"/>
      <c r="AK171" s="139"/>
      <c r="AL171" s="139"/>
      <c r="AM171" s="139"/>
      <c r="AN171" s="120"/>
      <c r="AO171" s="149"/>
      <c r="AP171" s="149"/>
      <c r="AQ171" s="149"/>
      <c r="AR171" s="139"/>
      <c r="AS171" s="139"/>
      <c r="AT171" s="123"/>
      <c r="AU171" s="139"/>
      <c r="AV171" s="145"/>
      <c r="AW171" s="150"/>
      <c r="AX171" s="139"/>
      <c r="AY171" s="139"/>
      <c r="AZ171" s="139"/>
      <c r="BA171" s="139"/>
      <c r="BB171" s="151"/>
      <c r="BC171" s="151"/>
      <c r="BD171" s="151"/>
      <c r="BE171" s="151"/>
      <c r="BF171" s="151"/>
      <c r="BG171" s="151"/>
      <c r="BH171" s="139"/>
      <c r="BI171" s="139"/>
      <c r="BJ171" s="139"/>
      <c r="BK171" s="139"/>
      <c r="BL171" s="139"/>
      <c r="BM171" s="146"/>
      <c r="BN171" s="141"/>
      <c r="BO171" s="124"/>
      <c r="BP171" s="137"/>
      <c r="BQ171" s="125"/>
      <c r="BR171" s="125"/>
      <c r="BS171" s="125"/>
      <c r="BT171" s="125"/>
      <c r="BU171" s="126"/>
      <c r="BV171" s="127"/>
      <c r="BW171" s="114"/>
      <c r="BX171" s="115"/>
      <c r="BY171" s="128"/>
      <c r="BZ171" s="129"/>
      <c r="CA171" s="117"/>
      <c r="CB171" s="130"/>
      <c r="CC171" s="130"/>
      <c r="CD171" s="130"/>
      <c r="CE171" s="117"/>
      <c r="CF171" s="130"/>
      <c r="CG171" s="131"/>
      <c r="CH171" s="112"/>
      <c r="CI171" s="112"/>
      <c r="CJ171" s="131"/>
      <c r="CK171" s="131"/>
      <c r="CL171" s="131"/>
      <c r="CM171" s="131"/>
      <c r="CN171" s="112"/>
      <c r="CO171" s="131"/>
      <c r="CP171" s="131"/>
      <c r="CQ171" s="131"/>
      <c r="CR171" s="131"/>
      <c r="CS171" s="112"/>
      <c r="CT171" s="112"/>
      <c r="CU171" s="132"/>
      <c r="CV171" s="112"/>
      <c r="CW171" s="112"/>
      <c r="CX171" s="133"/>
      <c r="CY171" s="112"/>
      <c r="CZ171" s="112"/>
      <c r="DA171" s="131"/>
      <c r="DB171" s="117"/>
      <c r="DC171" s="112"/>
      <c r="DD171" s="134"/>
      <c r="DE171" s="112"/>
      <c r="DF171" s="112"/>
      <c r="DG171" s="112"/>
      <c r="DH171" s="112"/>
      <c r="DI171" s="135"/>
      <c r="DJ171" s="135"/>
      <c r="DK171" s="135"/>
      <c r="DL171" s="135"/>
      <c r="DM171" s="135"/>
      <c r="DN171" s="135"/>
      <c r="DO171" s="112"/>
      <c r="DP171" s="112"/>
      <c r="DQ171" s="112"/>
      <c r="DR171" s="112"/>
      <c r="DS171" s="136"/>
      <c r="DT171" s="115"/>
      <c r="DU171" s="132"/>
      <c r="DV171" s="124"/>
      <c r="DW171" s="137"/>
    </row>
    <row r="172" spans="1:127" ht="15">
      <c r="A172" s="106"/>
      <c r="B172" s="106"/>
      <c r="C172" s="153"/>
      <c r="D172" s="147"/>
      <c r="E172" s="108"/>
      <c r="F172" s="148"/>
      <c r="G172" s="148"/>
      <c r="H172" s="110"/>
      <c r="I172" s="148"/>
      <c r="J172" s="148"/>
      <c r="K172" s="148"/>
      <c r="L172" s="148"/>
      <c r="M172" s="111"/>
      <c r="N172" s="139"/>
      <c r="O172" s="140"/>
      <c r="P172" s="135"/>
      <c r="Q172" s="141"/>
      <c r="R172" s="139"/>
      <c r="S172" s="142"/>
      <c r="T172" s="140"/>
      <c r="U172" s="139"/>
      <c r="V172" s="139"/>
      <c r="W172" s="139"/>
      <c r="X172" s="139"/>
      <c r="Y172" s="118"/>
      <c r="Z172" s="139"/>
      <c r="AA172" s="139"/>
      <c r="AB172" s="139"/>
      <c r="AC172" s="139"/>
      <c r="AD172" s="139"/>
      <c r="AE172" s="139"/>
      <c r="AF172" s="139"/>
      <c r="AG172" s="139"/>
      <c r="AH172" s="139"/>
      <c r="AI172" s="139"/>
      <c r="AJ172" s="139"/>
      <c r="AK172" s="139"/>
      <c r="AL172" s="139"/>
      <c r="AM172" s="139"/>
      <c r="AN172" s="120"/>
      <c r="AO172" s="149"/>
      <c r="AP172" s="149"/>
      <c r="AQ172" s="149"/>
      <c r="AR172" s="139"/>
      <c r="AS172" s="139"/>
      <c r="AT172" s="123"/>
      <c r="AU172" s="139"/>
      <c r="AV172" s="145"/>
      <c r="AW172" s="150"/>
      <c r="AX172" s="139"/>
      <c r="AY172" s="139"/>
      <c r="AZ172" s="139"/>
      <c r="BA172" s="139"/>
      <c r="BB172" s="151"/>
      <c r="BC172" s="151"/>
      <c r="BD172" s="151"/>
      <c r="BE172" s="151"/>
      <c r="BF172" s="151"/>
      <c r="BG172" s="151"/>
      <c r="BH172" s="139"/>
      <c r="BI172" s="139"/>
      <c r="BJ172" s="139"/>
      <c r="BK172" s="139"/>
      <c r="BL172" s="139"/>
      <c r="BM172" s="146"/>
      <c r="BN172" s="141"/>
      <c r="BO172" s="124"/>
      <c r="BP172" s="137"/>
      <c r="BQ172" s="125"/>
      <c r="BR172" s="125"/>
      <c r="BS172" s="125"/>
      <c r="BT172" s="125"/>
      <c r="BU172" s="126"/>
      <c r="BV172" s="127"/>
      <c r="BW172" s="114"/>
      <c r="BX172" s="115"/>
      <c r="BY172" s="128"/>
      <c r="BZ172" s="129"/>
      <c r="CA172" s="117"/>
      <c r="CB172" s="130"/>
      <c r="CC172" s="130"/>
      <c r="CD172" s="130"/>
      <c r="CE172" s="117"/>
      <c r="CF172" s="130"/>
      <c r="CG172" s="131"/>
      <c r="CH172" s="112"/>
      <c r="CI172" s="112"/>
      <c r="CJ172" s="131"/>
      <c r="CK172" s="131"/>
      <c r="CL172" s="131"/>
      <c r="CM172" s="131"/>
      <c r="CN172" s="112"/>
      <c r="CO172" s="131"/>
      <c r="CP172" s="131"/>
      <c r="CQ172" s="131"/>
      <c r="CR172" s="131"/>
      <c r="CS172" s="112"/>
      <c r="CT172" s="112"/>
      <c r="CU172" s="132"/>
      <c r="CV172" s="112"/>
      <c r="CW172" s="112"/>
      <c r="CX172" s="133"/>
      <c r="CY172" s="112"/>
      <c r="CZ172" s="112"/>
      <c r="DA172" s="131"/>
      <c r="DB172" s="117"/>
      <c r="DC172" s="112"/>
      <c r="DD172" s="134"/>
      <c r="DE172" s="112"/>
      <c r="DF172" s="112"/>
      <c r="DG172" s="112"/>
      <c r="DH172" s="112"/>
      <c r="DI172" s="135"/>
      <c r="DJ172" s="135"/>
      <c r="DK172" s="135"/>
      <c r="DL172" s="135"/>
      <c r="DM172" s="135"/>
      <c r="DN172" s="135"/>
      <c r="DO172" s="112"/>
      <c r="DP172" s="112"/>
      <c r="DQ172" s="112"/>
      <c r="DR172" s="112"/>
      <c r="DS172" s="136"/>
      <c r="DT172" s="115"/>
      <c r="DU172" s="132"/>
      <c r="DV172" s="124"/>
      <c r="DW172" s="137"/>
    </row>
    <row r="173" spans="1:127" ht="15">
      <c r="A173" s="106"/>
      <c r="B173" s="106"/>
      <c r="C173" s="153"/>
      <c r="D173" s="147"/>
      <c r="E173" s="108"/>
      <c r="F173" s="148"/>
      <c r="G173" s="148"/>
      <c r="H173" s="110"/>
      <c r="I173" s="148"/>
      <c r="J173" s="148"/>
      <c r="K173" s="148"/>
      <c r="L173" s="148"/>
      <c r="M173" s="111"/>
      <c r="N173" s="139"/>
      <c r="O173" s="140"/>
      <c r="P173" s="135"/>
      <c r="Q173" s="141"/>
      <c r="R173" s="139"/>
      <c r="S173" s="142"/>
      <c r="T173" s="140"/>
      <c r="U173" s="139"/>
      <c r="V173" s="139"/>
      <c r="W173" s="139"/>
      <c r="X173" s="139"/>
      <c r="Y173" s="118"/>
      <c r="Z173" s="139"/>
      <c r="AA173" s="139"/>
      <c r="AB173" s="139"/>
      <c r="AC173" s="139"/>
      <c r="AD173" s="139"/>
      <c r="AE173" s="139"/>
      <c r="AF173" s="139"/>
      <c r="AG173" s="139"/>
      <c r="AH173" s="139"/>
      <c r="AI173" s="139"/>
      <c r="AJ173" s="139"/>
      <c r="AK173" s="139"/>
      <c r="AL173" s="139"/>
      <c r="AM173" s="139"/>
      <c r="AN173" s="120"/>
      <c r="AO173" s="149"/>
      <c r="AP173" s="149"/>
      <c r="AQ173" s="149"/>
      <c r="AR173" s="139"/>
      <c r="AS173" s="139"/>
      <c r="AT173" s="123"/>
      <c r="AU173" s="139"/>
      <c r="AV173" s="145"/>
      <c r="AW173" s="150"/>
      <c r="AX173" s="139"/>
      <c r="AY173" s="139"/>
      <c r="AZ173" s="139"/>
      <c r="BA173" s="139"/>
      <c r="BB173" s="151"/>
      <c r="BC173" s="151"/>
      <c r="BD173" s="151"/>
      <c r="BE173" s="151"/>
      <c r="BF173" s="151"/>
      <c r="BG173" s="151"/>
      <c r="BH173" s="139"/>
      <c r="BI173" s="139"/>
      <c r="BJ173" s="139"/>
      <c r="BK173" s="139"/>
      <c r="BL173" s="139"/>
      <c r="BM173" s="146"/>
      <c r="BN173" s="141"/>
      <c r="BO173" s="124"/>
      <c r="BP173" s="137"/>
      <c r="BQ173" s="125"/>
      <c r="BR173" s="125"/>
      <c r="BS173" s="125"/>
      <c r="BT173" s="125"/>
      <c r="BU173" s="126"/>
      <c r="BV173" s="127"/>
      <c r="BW173" s="114"/>
      <c r="BX173" s="115"/>
      <c r="BY173" s="128"/>
      <c r="BZ173" s="129"/>
      <c r="CA173" s="117"/>
      <c r="CB173" s="130"/>
      <c r="CC173" s="130"/>
      <c r="CD173" s="130"/>
      <c r="CE173" s="117"/>
      <c r="CF173" s="130"/>
      <c r="CG173" s="131"/>
      <c r="CH173" s="112"/>
      <c r="CI173" s="112"/>
      <c r="CJ173" s="131"/>
      <c r="CK173" s="131"/>
      <c r="CL173" s="131"/>
      <c r="CM173" s="131"/>
      <c r="CN173" s="112"/>
      <c r="CO173" s="131"/>
      <c r="CP173" s="131"/>
      <c r="CQ173" s="131"/>
      <c r="CR173" s="131"/>
      <c r="CS173" s="112"/>
      <c r="CT173" s="112"/>
      <c r="CU173" s="132"/>
      <c r="CV173" s="112"/>
      <c r="CW173" s="112"/>
      <c r="CX173" s="133"/>
      <c r="CY173" s="112"/>
      <c r="CZ173" s="112"/>
      <c r="DA173" s="131"/>
      <c r="DB173" s="117"/>
      <c r="DC173" s="112"/>
      <c r="DD173" s="134"/>
      <c r="DE173" s="112"/>
      <c r="DF173" s="112"/>
      <c r="DG173" s="112"/>
      <c r="DH173" s="112"/>
      <c r="DI173" s="135"/>
      <c r="DJ173" s="135"/>
      <c r="DK173" s="135"/>
      <c r="DL173" s="135"/>
      <c r="DM173" s="135"/>
      <c r="DN173" s="135"/>
      <c r="DO173" s="112"/>
      <c r="DP173" s="112"/>
      <c r="DQ173" s="112"/>
      <c r="DR173" s="112"/>
      <c r="DS173" s="136"/>
      <c r="DT173" s="115"/>
      <c r="DU173" s="132"/>
      <c r="DV173" s="124"/>
      <c r="DW173" s="137"/>
    </row>
    <row r="174" spans="1:127" ht="15">
      <c r="A174" s="106"/>
      <c r="B174" s="106"/>
      <c r="C174" s="153"/>
      <c r="D174" s="147"/>
      <c r="E174" s="108"/>
      <c r="F174" s="148"/>
      <c r="G174" s="148"/>
      <c r="H174" s="110"/>
      <c r="I174" s="148"/>
      <c r="J174" s="148"/>
      <c r="K174" s="148"/>
      <c r="L174" s="148"/>
      <c r="M174" s="111"/>
      <c r="N174" s="139"/>
      <c r="O174" s="140"/>
      <c r="P174" s="135"/>
      <c r="Q174" s="141"/>
      <c r="R174" s="139"/>
      <c r="S174" s="142"/>
      <c r="T174" s="140"/>
      <c r="U174" s="139"/>
      <c r="V174" s="139"/>
      <c r="W174" s="139"/>
      <c r="X174" s="139"/>
      <c r="Y174" s="118"/>
      <c r="Z174" s="139"/>
      <c r="AA174" s="139"/>
      <c r="AB174" s="139"/>
      <c r="AC174" s="139"/>
      <c r="AD174" s="139"/>
      <c r="AE174" s="139"/>
      <c r="AF174" s="139"/>
      <c r="AG174" s="139"/>
      <c r="AH174" s="139"/>
      <c r="AI174" s="139"/>
      <c r="AJ174" s="139"/>
      <c r="AK174" s="139"/>
      <c r="AL174" s="139"/>
      <c r="AM174" s="139"/>
      <c r="AN174" s="120"/>
      <c r="AO174" s="149"/>
      <c r="AP174" s="149"/>
      <c r="AQ174" s="149"/>
      <c r="AR174" s="139"/>
      <c r="AS174" s="139"/>
      <c r="AT174" s="123"/>
      <c r="AU174" s="139"/>
      <c r="AV174" s="145"/>
      <c r="AW174" s="150"/>
      <c r="AX174" s="139"/>
      <c r="AY174" s="139"/>
      <c r="AZ174" s="139"/>
      <c r="BA174" s="139"/>
      <c r="BB174" s="151"/>
      <c r="BC174" s="151"/>
      <c r="BD174" s="151"/>
      <c r="BE174" s="151"/>
      <c r="BF174" s="151"/>
      <c r="BG174" s="151"/>
      <c r="BH174" s="139"/>
      <c r="BI174" s="139"/>
      <c r="BJ174" s="139"/>
      <c r="BK174" s="139"/>
      <c r="BL174" s="139"/>
      <c r="BM174" s="146"/>
      <c r="BN174" s="141"/>
      <c r="BO174" s="124"/>
      <c r="BP174" s="137"/>
      <c r="BQ174" s="125"/>
      <c r="BR174" s="125"/>
      <c r="BS174" s="125"/>
      <c r="BT174" s="125"/>
      <c r="BU174" s="126"/>
      <c r="BV174" s="127"/>
      <c r="BW174" s="114"/>
      <c r="BX174" s="115"/>
      <c r="BY174" s="128"/>
      <c r="BZ174" s="129"/>
      <c r="CA174" s="117"/>
      <c r="CB174" s="130"/>
      <c r="CC174" s="130"/>
      <c r="CD174" s="130"/>
      <c r="CE174" s="117"/>
      <c r="CF174" s="130"/>
      <c r="CG174" s="131"/>
      <c r="CH174" s="112"/>
      <c r="CI174" s="112"/>
      <c r="CJ174" s="131"/>
      <c r="CK174" s="131"/>
      <c r="CL174" s="131"/>
      <c r="CM174" s="131"/>
      <c r="CN174" s="112"/>
      <c r="CO174" s="131"/>
      <c r="CP174" s="131"/>
      <c r="CQ174" s="131"/>
      <c r="CR174" s="131"/>
      <c r="CS174" s="112"/>
      <c r="CT174" s="112"/>
      <c r="CU174" s="132"/>
      <c r="CV174" s="112"/>
      <c r="CW174" s="112"/>
      <c r="CX174" s="133"/>
      <c r="CY174" s="112"/>
      <c r="CZ174" s="112"/>
      <c r="DA174" s="131"/>
      <c r="DB174" s="117"/>
      <c r="DC174" s="112"/>
      <c r="DD174" s="134"/>
      <c r="DE174" s="112"/>
      <c r="DF174" s="112"/>
      <c r="DG174" s="112"/>
      <c r="DH174" s="112"/>
      <c r="DI174" s="135"/>
      <c r="DJ174" s="135"/>
      <c r="DK174" s="135"/>
      <c r="DL174" s="135"/>
      <c r="DM174" s="135"/>
      <c r="DN174" s="135"/>
      <c r="DO174" s="112"/>
      <c r="DP174" s="112"/>
      <c r="DQ174" s="112"/>
      <c r="DR174" s="112"/>
      <c r="DS174" s="136"/>
      <c r="DT174" s="115"/>
      <c r="DU174" s="132"/>
      <c r="DV174" s="124"/>
      <c r="DW174" s="137"/>
    </row>
    <row r="175" spans="1:127" ht="15">
      <c r="A175" s="106"/>
      <c r="B175" s="106"/>
      <c r="C175" s="153"/>
      <c r="D175" s="147"/>
      <c r="E175" s="108"/>
      <c r="F175" s="148"/>
      <c r="G175" s="148"/>
      <c r="H175" s="110"/>
      <c r="I175" s="148"/>
      <c r="J175" s="148"/>
      <c r="K175" s="148"/>
      <c r="L175" s="148"/>
      <c r="M175" s="111"/>
      <c r="N175" s="139"/>
      <c r="O175" s="140"/>
      <c r="P175" s="135"/>
      <c r="Q175" s="141"/>
      <c r="R175" s="139"/>
      <c r="S175" s="142"/>
      <c r="T175" s="140"/>
      <c r="U175" s="139"/>
      <c r="V175" s="139"/>
      <c r="W175" s="139"/>
      <c r="X175" s="139"/>
      <c r="Y175" s="118"/>
      <c r="Z175" s="139"/>
      <c r="AA175" s="139"/>
      <c r="AB175" s="139"/>
      <c r="AC175" s="139"/>
      <c r="AD175" s="139"/>
      <c r="AE175" s="139"/>
      <c r="AF175" s="139"/>
      <c r="AG175" s="139"/>
      <c r="AH175" s="139"/>
      <c r="AI175" s="139"/>
      <c r="AJ175" s="139"/>
      <c r="AK175" s="139"/>
      <c r="AL175" s="139"/>
      <c r="AM175" s="139"/>
      <c r="AN175" s="120"/>
      <c r="AO175" s="149"/>
      <c r="AP175" s="149"/>
      <c r="AQ175" s="149"/>
      <c r="AR175" s="139"/>
      <c r="AS175" s="139"/>
      <c r="AT175" s="123"/>
      <c r="AU175" s="139"/>
      <c r="AV175" s="145"/>
      <c r="AW175" s="150"/>
      <c r="AX175" s="139"/>
      <c r="AY175" s="139"/>
      <c r="AZ175" s="139"/>
      <c r="BA175" s="139"/>
      <c r="BB175" s="151"/>
      <c r="BC175" s="151"/>
      <c r="BD175" s="151"/>
      <c r="BE175" s="151"/>
      <c r="BF175" s="151"/>
      <c r="BG175" s="151"/>
      <c r="BH175" s="139"/>
      <c r="BI175" s="139"/>
      <c r="BJ175" s="139"/>
      <c r="BK175" s="139"/>
      <c r="BL175" s="139"/>
      <c r="BM175" s="146"/>
      <c r="BN175" s="141"/>
      <c r="BO175" s="124"/>
      <c r="BP175" s="137"/>
      <c r="BQ175" s="125"/>
      <c r="BR175" s="125"/>
      <c r="BS175" s="125"/>
      <c r="BT175" s="125"/>
      <c r="BU175" s="126"/>
      <c r="BV175" s="127"/>
      <c r="BW175" s="114"/>
      <c r="BX175" s="115"/>
      <c r="BY175" s="128"/>
      <c r="BZ175" s="129"/>
      <c r="CA175" s="117"/>
      <c r="CB175" s="130"/>
      <c r="CC175" s="130"/>
      <c r="CD175" s="130"/>
      <c r="CE175" s="117"/>
      <c r="CF175" s="130"/>
      <c r="CG175" s="131"/>
      <c r="CH175" s="112"/>
      <c r="CI175" s="112"/>
      <c r="CJ175" s="131"/>
      <c r="CK175" s="131"/>
      <c r="CL175" s="131"/>
      <c r="CM175" s="131"/>
      <c r="CN175" s="112"/>
      <c r="CO175" s="131"/>
      <c r="CP175" s="131"/>
      <c r="CQ175" s="131"/>
      <c r="CR175" s="131"/>
      <c r="CS175" s="112"/>
      <c r="CT175" s="112"/>
      <c r="CU175" s="132"/>
      <c r="CV175" s="112"/>
      <c r="CW175" s="112"/>
      <c r="CX175" s="133"/>
      <c r="CY175" s="112"/>
      <c r="CZ175" s="112"/>
      <c r="DA175" s="131"/>
      <c r="DB175" s="117"/>
      <c r="DC175" s="112"/>
      <c r="DD175" s="134"/>
      <c r="DE175" s="112"/>
      <c r="DF175" s="112"/>
      <c r="DG175" s="112"/>
      <c r="DH175" s="112"/>
      <c r="DI175" s="135"/>
      <c r="DJ175" s="135"/>
      <c r="DK175" s="135"/>
      <c r="DL175" s="135"/>
      <c r="DM175" s="135"/>
      <c r="DN175" s="135"/>
      <c r="DO175" s="112"/>
      <c r="DP175" s="112"/>
      <c r="DQ175" s="112"/>
      <c r="DR175" s="112"/>
      <c r="DS175" s="136"/>
      <c r="DT175" s="115"/>
      <c r="DU175" s="132"/>
      <c r="DV175" s="124"/>
      <c r="DW175" s="137"/>
    </row>
    <row r="176" spans="1:127" ht="15">
      <c r="A176" s="106"/>
      <c r="B176" s="106"/>
      <c r="C176" s="153"/>
      <c r="D176" s="147"/>
      <c r="E176" s="108"/>
      <c r="F176" s="148"/>
      <c r="G176" s="148"/>
      <c r="H176" s="110"/>
      <c r="I176" s="148"/>
      <c r="J176" s="148"/>
      <c r="K176" s="148"/>
      <c r="L176" s="148"/>
      <c r="M176" s="111"/>
      <c r="N176" s="139"/>
      <c r="O176" s="140"/>
      <c r="P176" s="135"/>
      <c r="Q176" s="141"/>
      <c r="R176" s="139"/>
      <c r="S176" s="142"/>
      <c r="T176" s="140"/>
      <c r="U176" s="139"/>
      <c r="V176" s="139"/>
      <c r="W176" s="139"/>
      <c r="X176" s="139"/>
      <c r="Y176" s="118"/>
      <c r="Z176" s="139"/>
      <c r="AA176" s="139"/>
      <c r="AB176" s="139"/>
      <c r="AC176" s="139"/>
      <c r="AD176" s="139"/>
      <c r="AE176" s="139"/>
      <c r="AF176" s="139"/>
      <c r="AG176" s="139"/>
      <c r="AH176" s="139"/>
      <c r="AI176" s="139"/>
      <c r="AJ176" s="139"/>
      <c r="AK176" s="139"/>
      <c r="AL176" s="139"/>
      <c r="AM176" s="139"/>
      <c r="AN176" s="120"/>
      <c r="AO176" s="149"/>
      <c r="AP176" s="149"/>
      <c r="AQ176" s="149"/>
      <c r="AR176" s="139"/>
      <c r="AS176" s="139"/>
      <c r="AT176" s="123"/>
      <c r="AU176" s="139"/>
      <c r="AV176" s="145"/>
      <c r="AW176" s="150"/>
      <c r="AX176" s="139"/>
      <c r="AY176" s="139"/>
      <c r="AZ176" s="139"/>
      <c r="BA176" s="139"/>
      <c r="BB176" s="151"/>
      <c r="BC176" s="151"/>
      <c r="BD176" s="151"/>
      <c r="BE176" s="151"/>
      <c r="BF176" s="151"/>
      <c r="BG176" s="151"/>
      <c r="BH176" s="139"/>
      <c r="BI176" s="139"/>
      <c r="BJ176" s="139"/>
      <c r="BK176" s="139"/>
      <c r="BL176" s="139"/>
      <c r="BM176" s="146"/>
      <c r="BN176" s="141"/>
      <c r="BO176" s="124"/>
      <c r="BP176" s="137"/>
      <c r="BQ176" s="125"/>
      <c r="BR176" s="125"/>
      <c r="BS176" s="125"/>
      <c r="BT176" s="125"/>
      <c r="BU176" s="126"/>
      <c r="BV176" s="127"/>
      <c r="BW176" s="114"/>
      <c r="BX176" s="115"/>
      <c r="BY176" s="128"/>
      <c r="BZ176" s="129"/>
      <c r="CA176" s="117"/>
      <c r="CB176" s="130"/>
      <c r="CC176" s="130"/>
      <c r="CD176" s="130"/>
      <c r="CE176" s="117"/>
      <c r="CF176" s="130"/>
      <c r="CG176" s="131"/>
      <c r="CH176" s="112"/>
      <c r="CI176" s="112"/>
      <c r="CJ176" s="131"/>
      <c r="CK176" s="131"/>
      <c r="CL176" s="131"/>
      <c r="CM176" s="131"/>
      <c r="CN176" s="112"/>
      <c r="CO176" s="131"/>
      <c r="CP176" s="131"/>
      <c r="CQ176" s="131"/>
      <c r="CR176" s="131"/>
      <c r="CS176" s="112"/>
      <c r="CT176" s="112"/>
      <c r="CU176" s="132"/>
      <c r="CV176" s="112"/>
      <c r="CW176" s="112"/>
      <c r="CX176" s="133"/>
      <c r="CY176" s="112"/>
      <c r="CZ176" s="112"/>
      <c r="DA176" s="131"/>
      <c r="DB176" s="117"/>
      <c r="DC176" s="112"/>
      <c r="DD176" s="134"/>
      <c r="DE176" s="112"/>
      <c r="DF176" s="112"/>
      <c r="DG176" s="112"/>
      <c r="DH176" s="112"/>
      <c r="DI176" s="135"/>
      <c r="DJ176" s="135"/>
      <c r="DK176" s="135"/>
      <c r="DL176" s="135"/>
      <c r="DM176" s="135"/>
      <c r="DN176" s="135"/>
      <c r="DO176" s="112"/>
      <c r="DP176" s="112"/>
      <c r="DQ176" s="112"/>
      <c r="DR176" s="112"/>
      <c r="DS176" s="136"/>
      <c r="DT176" s="115"/>
      <c r="DU176" s="132"/>
      <c r="DV176" s="124"/>
      <c r="DW176" s="137"/>
    </row>
    <row r="177" spans="1:127" ht="15">
      <c r="A177" s="106"/>
      <c r="B177" s="106"/>
      <c r="C177" s="153"/>
      <c r="D177" s="147"/>
      <c r="E177" s="108"/>
      <c r="F177" s="148"/>
      <c r="G177" s="148"/>
      <c r="H177" s="110"/>
      <c r="I177" s="148"/>
      <c r="J177" s="148"/>
      <c r="K177" s="148"/>
      <c r="L177" s="148"/>
      <c r="M177" s="111"/>
      <c r="N177" s="139"/>
      <c r="O177" s="140"/>
      <c r="P177" s="135"/>
      <c r="Q177" s="141"/>
      <c r="R177" s="139"/>
      <c r="S177" s="142"/>
      <c r="T177" s="140"/>
      <c r="U177" s="139"/>
      <c r="V177" s="139"/>
      <c r="W177" s="139"/>
      <c r="X177" s="139"/>
      <c r="Y177" s="118"/>
      <c r="Z177" s="139"/>
      <c r="AA177" s="139"/>
      <c r="AB177" s="139"/>
      <c r="AC177" s="139"/>
      <c r="AD177" s="139"/>
      <c r="AE177" s="139"/>
      <c r="AF177" s="139"/>
      <c r="AG177" s="139"/>
      <c r="AH177" s="139"/>
      <c r="AI177" s="139"/>
      <c r="AJ177" s="139"/>
      <c r="AK177" s="139"/>
      <c r="AL177" s="139"/>
      <c r="AM177" s="139"/>
      <c r="AN177" s="120"/>
      <c r="AO177" s="149"/>
      <c r="AP177" s="149"/>
      <c r="AQ177" s="149"/>
      <c r="AR177" s="139"/>
      <c r="AS177" s="139"/>
      <c r="AT177" s="123"/>
      <c r="AU177" s="139"/>
      <c r="AV177" s="145"/>
      <c r="AW177" s="150"/>
      <c r="AX177" s="139"/>
      <c r="AY177" s="139"/>
      <c r="AZ177" s="139"/>
      <c r="BA177" s="139"/>
      <c r="BB177" s="151"/>
      <c r="BC177" s="151"/>
      <c r="BD177" s="151"/>
      <c r="BE177" s="151"/>
      <c r="BF177" s="151"/>
      <c r="BG177" s="151"/>
      <c r="BH177" s="139"/>
      <c r="BI177" s="139"/>
      <c r="BJ177" s="139"/>
      <c r="BK177" s="139"/>
      <c r="BL177" s="139"/>
      <c r="BM177" s="146"/>
      <c r="BN177" s="141"/>
      <c r="BO177" s="124"/>
      <c r="BP177" s="137"/>
      <c r="BQ177" s="125"/>
      <c r="BR177" s="125"/>
      <c r="BS177" s="125"/>
      <c r="BT177" s="125"/>
      <c r="BU177" s="126"/>
      <c r="BV177" s="127"/>
      <c r="BW177" s="114"/>
      <c r="BX177" s="115"/>
      <c r="BY177" s="128"/>
      <c r="BZ177" s="129"/>
      <c r="CA177" s="117"/>
      <c r="CB177" s="130"/>
      <c r="CC177" s="130"/>
      <c r="CD177" s="130"/>
      <c r="CE177" s="117"/>
      <c r="CF177" s="130"/>
      <c r="CG177" s="131"/>
      <c r="CH177" s="112"/>
      <c r="CI177" s="112"/>
      <c r="CJ177" s="131"/>
      <c r="CK177" s="131"/>
      <c r="CL177" s="131"/>
      <c r="CM177" s="131"/>
      <c r="CN177" s="112"/>
      <c r="CO177" s="131"/>
      <c r="CP177" s="131"/>
      <c r="CQ177" s="131"/>
      <c r="CR177" s="131"/>
      <c r="CS177" s="112"/>
      <c r="CT177" s="112"/>
      <c r="CU177" s="132"/>
      <c r="CV177" s="112"/>
      <c r="CW177" s="112"/>
      <c r="CX177" s="133"/>
      <c r="CY177" s="112"/>
      <c r="CZ177" s="112"/>
      <c r="DA177" s="131"/>
      <c r="DB177" s="117"/>
      <c r="DC177" s="112"/>
      <c r="DD177" s="134"/>
      <c r="DE177" s="112"/>
      <c r="DF177" s="112"/>
      <c r="DG177" s="112"/>
      <c r="DH177" s="112"/>
      <c r="DI177" s="135"/>
      <c r="DJ177" s="135"/>
      <c r="DK177" s="135"/>
      <c r="DL177" s="135"/>
      <c r="DM177" s="135"/>
      <c r="DN177" s="135"/>
      <c r="DO177" s="112"/>
      <c r="DP177" s="112"/>
      <c r="DQ177" s="112"/>
      <c r="DR177" s="112"/>
      <c r="DS177" s="136"/>
      <c r="DT177" s="115"/>
      <c r="DU177" s="132"/>
      <c r="DV177" s="124"/>
      <c r="DW177" s="137"/>
    </row>
    <row r="178" spans="1:127" ht="15">
      <c r="A178" s="106"/>
      <c r="B178" s="106"/>
      <c r="C178" s="153"/>
      <c r="D178" s="147"/>
      <c r="E178" s="108"/>
      <c r="F178" s="148"/>
      <c r="G178" s="148"/>
      <c r="H178" s="110"/>
      <c r="I178" s="148"/>
      <c r="J178" s="148"/>
      <c r="K178" s="148"/>
      <c r="L178" s="148"/>
      <c r="M178" s="111"/>
      <c r="N178" s="139"/>
      <c r="O178" s="140"/>
      <c r="P178" s="135"/>
      <c r="Q178" s="141"/>
      <c r="R178" s="139"/>
      <c r="S178" s="142"/>
      <c r="T178" s="140"/>
      <c r="U178" s="139"/>
      <c r="V178" s="139"/>
      <c r="W178" s="139"/>
      <c r="X178" s="139"/>
      <c r="Y178" s="118"/>
      <c r="Z178" s="139"/>
      <c r="AA178" s="139"/>
      <c r="AB178" s="139"/>
      <c r="AC178" s="139"/>
      <c r="AD178" s="139"/>
      <c r="AE178" s="139"/>
      <c r="AF178" s="139"/>
      <c r="AG178" s="139"/>
      <c r="AH178" s="139"/>
      <c r="AI178" s="139"/>
      <c r="AJ178" s="139"/>
      <c r="AK178" s="139"/>
      <c r="AL178" s="139"/>
      <c r="AM178" s="139"/>
      <c r="AN178" s="120"/>
      <c r="AO178" s="149"/>
      <c r="AP178" s="149"/>
      <c r="AQ178" s="149"/>
      <c r="AR178" s="139"/>
      <c r="AS178" s="139"/>
      <c r="AT178" s="123"/>
      <c r="AU178" s="139"/>
      <c r="AV178" s="145"/>
      <c r="AW178" s="150"/>
      <c r="AX178" s="139"/>
      <c r="AY178" s="139"/>
      <c r="AZ178" s="139"/>
      <c r="BA178" s="139"/>
      <c r="BB178" s="151"/>
      <c r="BC178" s="151"/>
      <c r="BD178" s="151"/>
      <c r="BE178" s="151"/>
      <c r="BF178" s="151"/>
      <c r="BG178" s="151"/>
      <c r="BH178" s="139"/>
      <c r="BI178" s="139"/>
      <c r="BJ178" s="139"/>
      <c r="BK178" s="139"/>
      <c r="BL178" s="139"/>
      <c r="BM178" s="146"/>
      <c r="BN178" s="141"/>
      <c r="BO178" s="124"/>
      <c r="BP178" s="137"/>
      <c r="BQ178" s="125"/>
      <c r="BR178" s="125"/>
      <c r="BS178" s="125"/>
      <c r="BT178" s="125"/>
      <c r="BU178" s="126"/>
      <c r="BV178" s="127"/>
      <c r="BW178" s="114"/>
      <c r="BX178" s="115"/>
      <c r="BY178" s="128"/>
      <c r="BZ178" s="129"/>
      <c r="CA178" s="117"/>
      <c r="CB178" s="130"/>
      <c r="CC178" s="130"/>
      <c r="CD178" s="130"/>
      <c r="CE178" s="117"/>
      <c r="CF178" s="130"/>
      <c r="CG178" s="131"/>
      <c r="CH178" s="112"/>
      <c r="CI178" s="112"/>
      <c r="CJ178" s="131"/>
      <c r="CK178" s="131"/>
      <c r="CL178" s="131"/>
      <c r="CM178" s="131"/>
      <c r="CN178" s="112"/>
      <c r="CO178" s="131"/>
      <c r="CP178" s="131"/>
      <c r="CQ178" s="131"/>
      <c r="CR178" s="131"/>
      <c r="CS178" s="112"/>
      <c r="CT178" s="112"/>
      <c r="CU178" s="132"/>
      <c r="CV178" s="112"/>
      <c r="CW178" s="112"/>
      <c r="CX178" s="133"/>
      <c r="CY178" s="112"/>
      <c r="CZ178" s="112"/>
      <c r="DA178" s="131"/>
      <c r="DB178" s="117"/>
      <c r="DC178" s="112"/>
      <c r="DD178" s="134"/>
      <c r="DE178" s="112"/>
      <c r="DF178" s="112"/>
      <c r="DG178" s="112"/>
      <c r="DH178" s="112"/>
      <c r="DI178" s="135"/>
      <c r="DJ178" s="135"/>
      <c r="DK178" s="135"/>
      <c r="DL178" s="135"/>
      <c r="DM178" s="135"/>
      <c r="DN178" s="135"/>
      <c r="DO178" s="112"/>
      <c r="DP178" s="112"/>
      <c r="DQ178" s="112"/>
      <c r="DR178" s="112"/>
      <c r="DS178" s="136"/>
      <c r="DT178" s="115"/>
      <c r="DU178" s="132"/>
      <c r="DV178" s="124"/>
      <c r="DW178" s="137"/>
    </row>
    <row r="179" spans="1:127" ht="15">
      <c r="A179" s="106"/>
      <c r="B179" s="106"/>
      <c r="C179" s="153"/>
      <c r="D179" s="147"/>
      <c r="E179" s="108"/>
      <c r="F179" s="148"/>
      <c r="G179" s="148"/>
      <c r="H179" s="110"/>
      <c r="I179" s="148"/>
      <c r="J179" s="148"/>
      <c r="K179" s="148"/>
      <c r="L179" s="148"/>
      <c r="M179" s="111"/>
      <c r="N179" s="139"/>
      <c r="O179" s="140"/>
      <c r="P179" s="135"/>
      <c r="Q179" s="141"/>
      <c r="R179" s="139"/>
      <c r="S179" s="142"/>
      <c r="T179" s="140"/>
      <c r="U179" s="139"/>
      <c r="V179" s="139"/>
      <c r="W179" s="139"/>
      <c r="X179" s="139"/>
      <c r="Y179" s="118"/>
      <c r="Z179" s="139"/>
      <c r="AA179" s="139"/>
      <c r="AB179" s="139"/>
      <c r="AC179" s="139"/>
      <c r="AD179" s="139"/>
      <c r="AE179" s="139"/>
      <c r="AF179" s="139"/>
      <c r="AG179" s="139"/>
      <c r="AH179" s="139"/>
      <c r="AI179" s="139"/>
      <c r="AJ179" s="139"/>
      <c r="AK179" s="139"/>
      <c r="AL179" s="139"/>
      <c r="AM179" s="139"/>
      <c r="AN179" s="120"/>
      <c r="AO179" s="149"/>
      <c r="AP179" s="149"/>
      <c r="AQ179" s="149"/>
      <c r="AR179" s="139"/>
      <c r="AS179" s="139"/>
      <c r="AT179" s="123"/>
      <c r="AU179" s="139"/>
      <c r="AV179" s="145"/>
      <c r="AW179" s="150"/>
      <c r="AX179" s="139"/>
      <c r="AY179" s="139"/>
      <c r="AZ179" s="139"/>
      <c r="BA179" s="139"/>
      <c r="BB179" s="151"/>
      <c r="BC179" s="151"/>
      <c r="BD179" s="151"/>
      <c r="BE179" s="151"/>
      <c r="BF179" s="151"/>
      <c r="BG179" s="151"/>
      <c r="BH179" s="139"/>
      <c r="BI179" s="139"/>
      <c r="BJ179" s="139"/>
      <c r="BK179" s="139"/>
      <c r="BL179" s="139"/>
      <c r="BM179" s="146"/>
      <c r="BN179" s="141"/>
      <c r="BO179" s="124"/>
      <c r="BP179" s="137"/>
      <c r="BQ179" s="125"/>
      <c r="BR179" s="125"/>
      <c r="BS179" s="125"/>
      <c r="BT179" s="125"/>
      <c r="BU179" s="126"/>
      <c r="BV179" s="127"/>
      <c r="BW179" s="114"/>
      <c r="BX179" s="115"/>
      <c r="BY179" s="128"/>
      <c r="BZ179" s="129"/>
      <c r="CA179" s="117"/>
      <c r="CB179" s="130"/>
      <c r="CC179" s="130"/>
      <c r="CD179" s="130"/>
      <c r="CE179" s="117"/>
      <c r="CF179" s="130"/>
      <c r="CG179" s="131"/>
      <c r="CH179" s="112"/>
      <c r="CI179" s="112"/>
      <c r="CJ179" s="131"/>
      <c r="CK179" s="131"/>
      <c r="CL179" s="131"/>
      <c r="CM179" s="131"/>
      <c r="CN179" s="112"/>
      <c r="CO179" s="131"/>
      <c r="CP179" s="131"/>
      <c r="CQ179" s="131"/>
      <c r="CR179" s="131"/>
      <c r="CS179" s="112"/>
      <c r="CT179" s="112"/>
      <c r="CU179" s="132"/>
      <c r="CV179" s="112"/>
      <c r="CW179" s="112"/>
      <c r="CX179" s="133"/>
      <c r="CY179" s="112"/>
      <c r="CZ179" s="112"/>
      <c r="DA179" s="131"/>
      <c r="DB179" s="117"/>
      <c r="DC179" s="112"/>
      <c r="DD179" s="134"/>
      <c r="DE179" s="112"/>
      <c r="DF179" s="112"/>
      <c r="DG179" s="112"/>
      <c r="DH179" s="112"/>
      <c r="DI179" s="135"/>
      <c r="DJ179" s="135"/>
      <c r="DK179" s="135"/>
      <c r="DL179" s="135"/>
      <c r="DM179" s="135"/>
      <c r="DN179" s="135"/>
      <c r="DO179" s="112"/>
      <c r="DP179" s="112"/>
      <c r="DQ179" s="112"/>
      <c r="DR179" s="112"/>
      <c r="DS179" s="136"/>
      <c r="DT179" s="115"/>
      <c r="DU179" s="132"/>
      <c r="DV179" s="124"/>
      <c r="DW179" s="137"/>
    </row>
    <row r="180" spans="1:127" ht="15">
      <c r="A180" s="106"/>
      <c r="B180" s="106"/>
      <c r="C180" s="153"/>
      <c r="D180" s="147"/>
      <c r="E180" s="108"/>
      <c r="F180" s="148"/>
      <c r="G180" s="148"/>
      <c r="H180" s="110"/>
      <c r="I180" s="148"/>
      <c r="J180" s="148"/>
      <c r="K180" s="148"/>
      <c r="L180" s="148"/>
      <c r="M180" s="111"/>
      <c r="N180" s="139"/>
      <c r="O180" s="140"/>
      <c r="P180" s="135"/>
      <c r="Q180" s="141"/>
      <c r="R180" s="139"/>
      <c r="S180" s="142"/>
      <c r="T180" s="140"/>
      <c r="U180" s="139"/>
      <c r="V180" s="139"/>
      <c r="W180" s="139"/>
      <c r="X180" s="139"/>
      <c r="Y180" s="118"/>
      <c r="Z180" s="139"/>
      <c r="AA180" s="139"/>
      <c r="AB180" s="139"/>
      <c r="AC180" s="139"/>
      <c r="AD180" s="139"/>
      <c r="AE180" s="139"/>
      <c r="AF180" s="139"/>
      <c r="AG180" s="139"/>
      <c r="AH180" s="139"/>
      <c r="AI180" s="139"/>
      <c r="AJ180" s="139"/>
      <c r="AK180" s="139"/>
      <c r="AL180" s="139"/>
      <c r="AM180" s="139"/>
      <c r="AN180" s="120"/>
      <c r="AO180" s="149"/>
      <c r="AP180" s="149"/>
      <c r="AQ180" s="149"/>
      <c r="AR180" s="139"/>
      <c r="AS180" s="139"/>
      <c r="AT180" s="123"/>
      <c r="AU180" s="139"/>
      <c r="AV180" s="145"/>
      <c r="AW180" s="150"/>
      <c r="AX180" s="139"/>
      <c r="AY180" s="139"/>
      <c r="AZ180" s="139"/>
      <c r="BA180" s="139"/>
      <c r="BB180" s="151"/>
      <c r="BC180" s="151"/>
      <c r="BD180" s="151"/>
      <c r="BE180" s="151"/>
      <c r="BF180" s="151"/>
      <c r="BG180" s="151"/>
      <c r="BH180" s="139"/>
      <c r="BI180" s="139"/>
      <c r="BJ180" s="139"/>
      <c r="BK180" s="139"/>
      <c r="BL180" s="139"/>
      <c r="BM180" s="146"/>
      <c r="BN180" s="141"/>
      <c r="BO180" s="124"/>
      <c r="BP180" s="137"/>
      <c r="BQ180" s="125"/>
      <c r="BR180" s="125"/>
      <c r="BS180" s="125"/>
      <c r="BT180" s="125"/>
      <c r="BU180" s="126"/>
      <c r="BV180" s="127"/>
      <c r="BW180" s="114"/>
      <c r="BX180" s="115"/>
      <c r="BY180" s="128"/>
      <c r="BZ180" s="129"/>
      <c r="CA180" s="117"/>
      <c r="CB180" s="130"/>
      <c r="CC180" s="130"/>
      <c r="CD180" s="130"/>
      <c r="CE180" s="117"/>
      <c r="CF180" s="130"/>
      <c r="CG180" s="131"/>
      <c r="CH180" s="112"/>
      <c r="CI180" s="112"/>
      <c r="CJ180" s="131"/>
      <c r="CK180" s="131"/>
      <c r="CL180" s="131"/>
      <c r="CM180" s="131"/>
      <c r="CN180" s="112"/>
      <c r="CO180" s="131"/>
      <c r="CP180" s="131"/>
      <c r="CQ180" s="131"/>
      <c r="CR180" s="131"/>
      <c r="CS180" s="112"/>
      <c r="CT180" s="112"/>
      <c r="CU180" s="132"/>
      <c r="CV180" s="112"/>
      <c r="CW180" s="112"/>
      <c r="CX180" s="133"/>
      <c r="CY180" s="112"/>
      <c r="CZ180" s="112"/>
      <c r="DA180" s="131"/>
      <c r="DB180" s="117"/>
      <c r="DC180" s="112"/>
      <c r="DD180" s="134"/>
      <c r="DE180" s="112"/>
      <c r="DF180" s="112"/>
      <c r="DG180" s="112"/>
      <c r="DH180" s="112"/>
      <c r="DI180" s="135"/>
      <c r="DJ180" s="135"/>
      <c r="DK180" s="135"/>
      <c r="DL180" s="135"/>
      <c r="DM180" s="135"/>
      <c r="DN180" s="135"/>
      <c r="DO180" s="112"/>
      <c r="DP180" s="112"/>
      <c r="DQ180" s="112"/>
      <c r="DR180" s="112"/>
      <c r="DS180" s="136"/>
      <c r="DT180" s="115"/>
      <c r="DU180" s="132"/>
      <c r="DV180" s="124"/>
      <c r="DW180" s="137"/>
    </row>
    <row r="181" spans="1:127" ht="15">
      <c r="A181" s="106"/>
      <c r="B181" s="106"/>
      <c r="C181" s="153"/>
      <c r="D181" s="147"/>
      <c r="E181" s="108"/>
      <c r="F181" s="148"/>
      <c r="G181" s="148"/>
      <c r="H181" s="110"/>
      <c r="I181" s="148"/>
      <c r="J181" s="148"/>
      <c r="K181" s="148"/>
      <c r="L181" s="148"/>
      <c r="M181" s="111"/>
      <c r="N181" s="139"/>
      <c r="O181" s="140"/>
      <c r="P181" s="135"/>
      <c r="Q181" s="141"/>
      <c r="R181" s="139"/>
      <c r="S181" s="142"/>
      <c r="T181" s="140"/>
      <c r="U181" s="139"/>
      <c r="V181" s="139"/>
      <c r="W181" s="139"/>
      <c r="X181" s="139"/>
      <c r="Y181" s="118"/>
      <c r="Z181" s="139"/>
      <c r="AA181" s="139"/>
      <c r="AB181" s="139"/>
      <c r="AC181" s="139"/>
      <c r="AD181" s="139"/>
      <c r="AE181" s="139"/>
      <c r="AF181" s="139"/>
      <c r="AG181" s="139"/>
      <c r="AH181" s="139"/>
      <c r="AI181" s="139"/>
      <c r="AJ181" s="139"/>
      <c r="AK181" s="139"/>
      <c r="AL181" s="139"/>
      <c r="AM181" s="139"/>
      <c r="AN181" s="120"/>
      <c r="AO181" s="149"/>
      <c r="AP181" s="149"/>
      <c r="AQ181" s="149"/>
      <c r="AR181" s="139"/>
      <c r="AS181" s="139"/>
      <c r="AT181" s="123"/>
      <c r="AU181" s="139"/>
      <c r="AV181" s="145"/>
      <c r="AW181" s="150"/>
      <c r="AX181" s="139"/>
      <c r="AY181" s="139"/>
      <c r="AZ181" s="139"/>
      <c r="BA181" s="139"/>
      <c r="BB181" s="151"/>
      <c r="BC181" s="151"/>
      <c r="BD181" s="151"/>
      <c r="BE181" s="151"/>
      <c r="BF181" s="151"/>
      <c r="BG181" s="151"/>
      <c r="BH181" s="139"/>
      <c r="BI181" s="139"/>
      <c r="BJ181" s="139"/>
      <c r="BK181" s="139"/>
      <c r="BL181" s="139"/>
      <c r="BM181" s="146"/>
      <c r="BN181" s="141"/>
      <c r="BO181" s="124"/>
      <c r="BP181" s="137"/>
      <c r="BQ181" s="125"/>
      <c r="BR181" s="125"/>
      <c r="BS181" s="125"/>
      <c r="BT181" s="125"/>
      <c r="BU181" s="126"/>
      <c r="BV181" s="127"/>
      <c r="BW181" s="114"/>
      <c r="BX181" s="115"/>
      <c r="BY181" s="128"/>
      <c r="BZ181" s="129"/>
      <c r="CA181" s="117"/>
      <c r="CB181" s="130"/>
      <c r="CC181" s="130"/>
      <c r="CD181" s="130"/>
      <c r="CE181" s="117"/>
      <c r="CF181" s="130"/>
      <c r="CG181" s="131"/>
      <c r="CH181" s="112"/>
      <c r="CI181" s="112"/>
      <c r="CJ181" s="131"/>
      <c r="CK181" s="131"/>
      <c r="CL181" s="131"/>
      <c r="CM181" s="131"/>
      <c r="CN181" s="112"/>
      <c r="CO181" s="131"/>
      <c r="CP181" s="131"/>
      <c r="CQ181" s="131"/>
      <c r="CR181" s="131"/>
      <c r="CS181" s="112"/>
      <c r="CT181" s="112"/>
      <c r="CU181" s="132"/>
      <c r="CV181" s="112"/>
      <c r="CW181" s="112"/>
      <c r="CX181" s="133"/>
      <c r="CY181" s="112"/>
      <c r="CZ181" s="112"/>
      <c r="DA181" s="131"/>
      <c r="DB181" s="117"/>
      <c r="DC181" s="112"/>
      <c r="DD181" s="134"/>
      <c r="DE181" s="112"/>
      <c r="DF181" s="112"/>
      <c r="DG181" s="112"/>
      <c r="DH181" s="112"/>
      <c r="DI181" s="135"/>
      <c r="DJ181" s="135"/>
      <c r="DK181" s="135"/>
      <c r="DL181" s="135"/>
      <c r="DM181" s="135"/>
      <c r="DN181" s="135"/>
      <c r="DO181" s="112"/>
      <c r="DP181" s="112"/>
      <c r="DQ181" s="112"/>
      <c r="DR181" s="112"/>
      <c r="DS181" s="136"/>
      <c r="DT181" s="115"/>
      <c r="DU181" s="132"/>
      <c r="DV181" s="124"/>
      <c r="DW181" s="137"/>
    </row>
    <row r="182" spans="1:127" ht="15">
      <c r="A182" s="106"/>
      <c r="B182" s="106"/>
      <c r="C182" s="153"/>
      <c r="D182" s="147"/>
      <c r="E182" s="108"/>
      <c r="F182" s="148"/>
      <c r="G182" s="148"/>
      <c r="H182" s="110"/>
      <c r="I182" s="148"/>
      <c r="J182" s="148"/>
      <c r="K182" s="148"/>
      <c r="L182" s="148"/>
      <c r="M182" s="111"/>
      <c r="N182" s="139"/>
      <c r="O182" s="140"/>
      <c r="P182" s="135"/>
      <c r="Q182" s="141"/>
      <c r="R182" s="139"/>
      <c r="S182" s="142"/>
      <c r="T182" s="140"/>
      <c r="U182" s="139"/>
      <c r="V182" s="139"/>
      <c r="W182" s="139"/>
      <c r="X182" s="139"/>
      <c r="Y182" s="118"/>
      <c r="Z182" s="139"/>
      <c r="AA182" s="139"/>
      <c r="AB182" s="139"/>
      <c r="AC182" s="139"/>
      <c r="AD182" s="139"/>
      <c r="AE182" s="139"/>
      <c r="AF182" s="139"/>
      <c r="AG182" s="139"/>
      <c r="AH182" s="139"/>
      <c r="AI182" s="139"/>
      <c r="AJ182" s="139"/>
      <c r="AK182" s="139"/>
      <c r="AL182" s="139"/>
      <c r="AM182" s="139"/>
      <c r="AN182" s="120"/>
      <c r="AO182" s="149"/>
      <c r="AP182" s="149"/>
      <c r="AQ182" s="149"/>
      <c r="AR182" s="139"/>
      <c r="AS182" s="139"/>
      <c r="AT182" s="123"/>
      <c r="AU182" s="139"/>
      <c r="AV182" s="145"/>
      <c r="AW182" s="150"/>
      <c r="AX182" s="139"/>
      <c r="AY182" s="139"/>
      <c r="AZ182" s="139"/>
      <c r="BA182" s="139"/>
      <c r="BB182" s="151"/>
      <c r="BC182" s="151"/>
      <c r="BD182" s="151"/>
      <c r="BE182" s="151"/>
      <c r="BF182" s="151"/>
      <c r="BG182" s="151"/>
      <c r="BH182" s="139"/>
      <c r="BI182" s="139"/>
      <c r="BJ182" s="139"/>
      <c r="BK182" s="139"/>
      <c r="BL182" s="139"/>
      <c r="BM182" s="146"/>
      <c r="BN182" s="141"/>
      <c r="BO182" s="124"/>
      <c r="BP182" s="137"/>
      <c r="BQ182" s="125"/>
      <c r="BR182" s="125"/>
      <c r="BS182" s="125"/>
      <c r="BT182" s="125"/>
      <c r="BU182" s="126"/>
      <c r="BV182" s="127"/>
      <c r="BW182" s="114"/>
      <c r="BX182" s="115"/>
      <c r="BY182" s="128"/>
      <c r="BZ182" s="129"/>
      <c r="CA182" s="117"/>
      <c r="CB182" s="130"/>
      <c r="CC182" s="130"/>
      <c r="CD182" s="130"/>
      <c r="CE182" s="117"/>
      <c r="CF182" s="130"/>
      <c r="CG182" s="131"/>
      <c r="CH182" s="112"/>
      <c r="CI182" s="112"/>
      <c r="CJ182" s="131"/>
      <c r="CK182" s="131"/>
      <c r="CL182" s="131"/>
      <c r="CM182" s="131"/>
      <c r="CN182" s="112"/>
      <c r="CO182" s="131"/>
      <c r="CP182" s="131"/>
      <c r="CQ182" s="131"/>
      <c r="CR182" s="131"/>
      <c r="CS182" s="112"/>
      <c r="CT182" s="112"/>
      <c r="CU182" s="132"/>
      <c r="CV182" s="112"/>
      <c r="CW182" s="112"/>
      <c r="CX182" s="133"/>
      <c r="CY182" s="112"/>
      <c r="CZ182" s="112"/>
      <c r="DA182" s="131"/>
      <c r="DB182" s="117"/>
      <c r="DC182" s="112"/>
      <c r="DD182" s="134"/>
      <c r="DE182" s="112"/>
      <c r="DF182" s="112"/>
      <c r="DG182" s="112"/>
      <c r="DH182" s="112"/>
      <c r="DI182" s="135"/>
      <c r="DJ182" s="135"/>
      <c r="DK182" s="135"/>
      <c r="DL182" s="135"/>
      <c r="DM182" s="135"/>
      <c r="DN182" s="135"/>
      <c r="DO182" s="112"/>
      <c r="DP182" s="112"/>
      <c r="DQ182" s="112"/>
      <c r="DR182" s="112"/>
      <c r="DS182" s="136"/>
      <c r="DT182" s="115"/>
      <c r="DU182" s="132"/>
      <c r="DV182" s="124"/>
      <c r="DW182" s="137"/>
    </row>
    <row r="183" spans="1:127" ht="15">
      <c r="A183" s="106"/>
      <c r="B183" s="106"/>
      <c r="C183" s="153"/>
      <c r="D183" s="147"/>
      <c r="E183" s="108"/>
      <c r="F183" s="148"/>
      <c r="G183" s="148"/>
      <c r="H183" s="110"/>
      <c r="I183" s="148"/>
      <c r="J183" s="148"/>
      <c r="K183" s="148"/>
      <c r="L183" s="148"/>
      <c r="M183" s="111"/>
      <c r="N183" s="139"/>
      <c r="O183" s="140"/>
      <c r="P183" s="135"/>
      <c r="Q183" s="141"/>
      <c r="R183" s="139"/>
      <c r="S183" s="142"/>
      <c r="T183" s="140"/>
      <c r="U183" s="139"/>
      <c r="V183" s="139"/>
      <c r="W183" s="139"/>
      <c r="X183" s="139"/>
      <c r="Y183" s="118"/>
      <c r="Z183" s="139"/>
      <c r="AA183" s="139"/>
      <c r="AB183" s="139"/>
      <c r="AC183" s="139"/>
      <c r="AD183" s="139"/>
      <c r="AE183" s="139"/>
      <c r="AF183" s="139"/>
      <c r="AG183" s="139"/>
      <c r="AH183" s="139"/>
      <c r="AI183" s="139"/>
      <c r="AJ183" s="139"/>
      <c r="AK183" s="139"/>
      <c r="AL183" s="139"/>
      <c r="AM183" s="139"/>
      <c r="AN183" s="120"/>
      <c r="AO183" s="149"/>
      <c r="AP183" s="149"/>
      <c r="AQ183" s="149"/>
      <c r="AR183" s="139"/>
      <c r="AS183" s="139"/>
      <c r="AT183" s="123"/>
      <c r="AU183" s="139"/>
      <c r="AV183" s="145"/>
      <c r="AW183" s="150"/>
      <c r="AX183" s="139"/>
      <c r="AY183" s="139"/>
      <c r="AZ183" s="139"/>
      <c r="BA183" s="139"/>
      <c r="BB183" s="151"/>
      <c r="BC183" s="151"/>
      <c r="BD183" s="151"/>
      <c r="BE183" s="151"/>
      <c r="BF183" s="151"/>
      <c r="BG183" s="151"/>
      <c r="BH183" s="139"/>
      <c r="BI183" s="139"/>
      <c r="BJ183" s="139"/>
      <c r="BK183" s="139"/>
      <c r="BL183" s="139"/>
      <c r="BM183" s="146"/>
      <c r="BN183" s="141"/>
      <c r="BO183" s="124"/>
      <c r="BP183" s="137"/>
      <c r="BQ183" s="125"/>
      <c r="BR183" s="125"/>
      <c r="BS183" s="125"/>
      <c r="BT183" s="125"/>
      <c r="BU183" s="126"/>
      <c r="BV183" s="127"/>
      <c r="BW183" s="114"/>
      <c r="BX183" s="115"/>
      <c r="BY183" s="128"/>
      <c r="BZ183" s="129"/>
      <c r="CA183" s="117"/>
      <c r="CB183" s="130"/>
      <c r="CC183" s="130"/>
      <c r="CD183" s="130"/>
      <c r="CE183" s="117"/>
      <c r="CF183" s="130"/>
      <c r="CG183" s="131"/>
      <c r="CH183" s="112"/>
      <c r="CI183" s="112"/>
      <c r="CJ183" s="131"/>
      <c r="CK183" s="131"/>
      <c r="CL183" s="131"/>
      <c r="CM183" s="131"/>
      <c r="CN183" s="112"/>
      <c r="CO183" s="131"/>
      <c r="CP183" s="131"/>
      <c r="CQ183" s="131"/>
      <c r="CR183" s="131"/>
      <c r="CS183" s="112"/>
      <c r="CT183" s="112"/>
      <c r="CU183" s="132"/>
      <c r="CV183" s="112"/>
      <c r="CW183" s="112"/>
      <c r="CX183" s="133"/>
      <c r="CY183" s="112"/>
      <c r="CZ183" s="112"/>
      <c r="DA183" s="131"/>
      <c r="DB183" s="117"/>
      <c r="DC183" s="112"/>
      <c r="DD183" s="134"/>
      <c r="DE183" s="112"/>
      <c r="DF183" s="112"/>
      <c r="DG183" s="112"/>
      <c r="DH183" s="112"/>
      <c r="DI183" s="135"/>
      <c r="DJ183" s="135"/>
      <c r="DK183" s="135"/>
      <c r="DL183" s="135"/>
      <c r="DM183" s="135"/>
      <c r="DN183" s="135"/>
      <c r="DO183" s="112"/>
      <c r="DP183" s="112"/>
      <c r="DQ183" s="112"/>
      <c r="DR183" s="112"/>
      <c r="DS183" s="136"/>
      <c r="DT183" s="115"/>
      <c r="DU183" s="132"/>
      <c r="DV183" s="124"/>
      <c r="DW183" s="137"/>
    </row>
    <row r="184" spans="1:127" ht="15">
      <c r="A184" s="106"/>
      <c r="B184" s="106"/>
      <c r="C184" s="153"/>
      <c r="D184" s="147"/>
      <c r="E184" s="108"/>
      <c r="F184" s="148"/>
      <c r="G184" s="148"/>
      <c r="H184" s="110"/>
      <c r="I184" s="148"/>
      <c r="J184" s="148"/>
      <c r="K184" s="148"/>
      <c r="L184" s="148"/>
      <c r="M184" s="111"/>
      <c r="N184" s="139"/>
      <c r="O184" s="140"/>
      <c r="P184" s="135"/>
      <c r="Q184" s="141"/>
      <c r="R184" s="139"/>
      <c r="S184" s="142"/>
      <c r="T184" s="140"/>
      <c r="U184" s="139"/>
      <c r="V184" s="139"/>
      <c r="W184" s="139"/>
      <c r="X184" s="139"/>
      <c r="Y184" s="118"/>
      <c r="Z184" s="139"/>
      <c r="AA184" s="139"/>
      <c r="AB184" s="139"/>
      <c r="AC184" s="139"/>
      <c r="AD184" s="139"/>
      <c r="AE184" s="139"/>
      <c r="AF184" s="139"/>
      <c r="AG184" s="139"/>
      <c r="AH184" s="139"/>
      <c r="AI184" s="139"/>
      <c r="AJ184" s="139"/>
      <c r="AK184" s="139"/>
      <c r="AL184" s="139"/>
      <c r="AM184" s="139"/>
      <c r="AN184" s="120"/>
      <c r="AO184" s="149"/>
      <c r="AP184" s="149"/>
      <c r="AQ184" s="149"/>
      <c r="AR184" s="139"/>
      <c r="AS184" s="139"/>
      <c r="AT184" s="123"/>
      <c r="AU184" s="139"/>
      <c r="AV184" s="145"/>
      <c r="AW184" s="150"/>
      <c r="AX184" s="139"/>
      <c r="AY184" s="139"/>
      <c r="AZ184" s="139"/>
      <c r="BA184" s="139"/>
      <c r="BB184" s="151"/>
      <c r="BC184" s="151"/>
      <c r="BD184" s="151"/>
      <c r="BE184" s="151"/>
      <c r="BF184" s="151"/>
      <c r="BG184" s="151"/>
      <c r="BH184" s="139"/>
      <c r="BI184" s="139"/>
      <c r="BJ184" s="139"/>
      <c r="BK184" s="139"/>
      <c r="BL184" s="139"/>
      <c r="BM184" s="146"/>
      <c r="BN184" s="141"/>
      <c r="BO184" s="124"/>
      <c r="BP184" s="137"/>
      <c r="BQ184" s="125"/>
      <c r="BR184" s="125"/>
      <c r="BS184" s="125"/>
      <c r="BT184" s="125"/>
      <c r="BU184" s="126"/>
      <c r="BV184" s="127"/>
      <c r="BW184" s="114"/>
      <c r="BX184" s="115"/>
      <c r="BY184" s="128"/>
      <c r="BZ184" s="129"/>
      <c r="CA184" s="117"/>
      <c r="CB184" s="130"/>
      <c r="CC184" s="130"/>
      <c r="CD184" s="130"/>
      <c r="CE184" s="117"/>
      <c r="CF184" s="130"/>
      <c r="CG184" s="131"/>
      <c r="CH184" s="112"/>
      <c r="CI184" s="112"/>
      <c r="CJ184" s="131"/>
      <c r="CK184" s="131"/>
      <c r="CL184" s="131"/>
      <c r="CM184" s="131"/>
      <c r="CN184" s="112"/>
      <c r="CO184" s="131"/>
      <c r="CP184" s="131"/>
      <c r="CQ184" s="131"/>
      <c r="CR184" s="131"/>
      <c r="CS184" s="112"/>
      <c r="CT184" s="112"/>
      <c r="CU184" s="132"/>
      <c r="CV184" s="112"/>
      <c r="CW184" s="112"/>
      <c r="CX184" s="133"/>
      <c r="CY184" s="112"/>
      <c r="CZ184" s="112"/>
      <c r="DA184" s="131"/>
      <c r="DB184" s="117"/>
      <c r="DC184" s="112"/>
      <c r="DD184" s="134"/>
      <c r="DE184" s="112"/>
      <c r="DF184" s="112"/>
      <c r="DG184" s="112"/>
      <c r="DH184" s="112"/>
      <c r="DI184" s="135"/>
      <c r="DJ184" s="135"/>
      <c r="DK184" s="135"/>
      <c r="DL184" s="135"/>
      <c r="DM184" s="135"/>
      <c r="DN184" s="135"/>
      <c r="DO184" s="112"/>
      <c r="DP184" s="112"/>
      <c r="DQ184" s="112"/>
      <c r="DR184" s="112"/>
      <c r="DS184" s="136"/>
      <c r="DT184" s="115"/>
      <c r="DU184" s="132"/>
      <c r="DV184" s="124"/>
      <c r="DW184" s="137"/>
    </row>
    <row r="185" spans="1:127" ht="15">
      <c r="A185" s="106"/>
      <c r="B185" s="106"/>
      <c r="C185" s="153"/>
      <c r="D185" s="147"/>
      <c r="E185" s="108"/>
      <c r="F185" s="148"/>
      <c r="G185" s="148"/>
      <c r="H185" s="110"/>
      <c r="I185" s="148"/>
      <c r="J185" s="148"/>
      <c r="K185" s="148"/>
      <c r="L185" s="148"/>
      <c r="M185" s="111"/>
      <c r="N185" s="139"/>
      <c r="O185" s="140"/>
      <c r="P185" s="135"/>
      <c r="Q185" s="141"/>
      <c r="R185" s="139"/>
      <c r="S185" s="142"/>
      <c r="T185" s="140"/>
      <c r="U185" s="139"/>
      <c r="V185" s="139"/>
      <c r="W185" s="139"/>
      <c r="X185" s="139"/>
      <c r="Y185" s="118"/>
      <c r="Z185" s="139"/>
      <c r="AA185" s="139"/>
      <c r="AB185" s="139"/>
      <c r="AC185" s="139"/>
      <c r="AD185" s="139"/>
      <c r="AE185" s="139"/>
      <c r="AF185" s="139"/>
      <c r="AG185" s="139"/>
      <c r="AH185" s="139"/>
      <c r="AI185" s="139"/>
      <c r="AJ185" s="139"/>
      <c r="AK185" s="139"/>
      <c r="AL185" s="139"/>
      <c r="AM185" s="139"/>
      <c r="AN185" s="120"/>
      <c r="AO185" s="149"/>
      <c r="AP185" s="149"/>
      <c r="AQ185" s="149"/>
      <c r="AR185" s="139"/>
      <c r="AS185" s="139"/>
      <c r="AT185" s="123"/>
      <c r="AU185" s="139"/>
      <c r="AV185" s="145"/>
      <c r="AW185" s="150"/>
      <c r="AX185" s="139"/>
      <c r="AY185" s="139"/>
      <c r="AZ185" s="139"/>
      <c r="BA185" s="139"/>
      <c r="BB185" s="151"/>
      <c r="BC185" s="151"/>
      <c r="BD185" s="151"/>
      <c r="BE185" s="151"/>
      <c r="BF185" s="151"/>
      <c r="BG185" s="151"/>
      <c r="BH185" s="139"/>
      <c r="BI185" s="139"/>
      <c r="BJ185" s="139"/>
      <c r="BK185" s="139"/>
      <c r="BL185" s="139"/>
      <c r="BM185" s="146"/>
      <c r="BN185" s="141"/>
      <c r="BO185" s="124"/>
      <c r="BP185" s="137"/>
      <c r="BQ185" s="125"/>
      <c r="BR185" s="125"/>
      <c r="BS185" s="125"/>
      <c r="BT185" s="125"/>
      <c r="BU185" s="126"/>
      <c r="BV185" s="127"/>
      <c r="BW185" s="114"/>
      <c r="BX185" s="115"/>
      <c r="BY185" s="128"/>
      <c r="BZ185" s="129"/>
      <c r="CA185" s="117"/>
      <c r="CB185" s="130"/>
      <c r="CC185" s="130"/>
      <c r="CD185" s="130"/>
      <c r="CE185" s="117"/>
      <c r="CF185" s="130"/>
      <c r="CG185" s="131"/>
      <c r="CH185" s="112"/>
      <c r="CI185" s="112"/>
      <c r="CJ185" s="131"/>
      <c r="CK185" s="131"/>
      <c r="CL185" s="131"/>
      <c r="CM185" s="131"/>
      <c r="CN185" s="112"/>
      <c r="CO185" s="131"/>
      <c r="CP185" s="131"/>
      <c r="CQ185" s="131"/>
      <c r="CR185" s="131"/>
      <c r="CS185" s="112"/>
      <c r="CT185" s="112"/>
      <c r="CU185" s="132"/>
      <c r="CV185" s="112"/>
      <c r="CW185" s="112"/>
      <c r="CX185" s="133"/>
      <c r="CY185" s="112"/>
      <c r="CZ185" s="112"/>
      <c r="DA185" s="131"/>
      <c r="DB185" s="117"/>
      <c r="DC185" s="112"/>
      <c r="DD185" s="134"/>
      <c r="DE185" s="112"/>
      <c r="DF185" s="112"/>
      <c r="DG185" s="112"/>
      <c r="DH185" s="112"/>
      <c r="DI185" s="135"/>
      <c r="DJ185" s="135"/>
      <c r="DK185" s="135"/>
      <c r="DL185" s="135"/>
      <c r="DM185" s="135"/>
      <c r="DN185" s="135"/>
      <c r="DO185" s="112"/>
      <c r="DP185" s="112"/>
      <c r="DQ185" s="112"/>
      <c r="DR185" s="112"/>
      <c r="DS185" s="136"/>
      <c r="DT185" s="115"/>
      <c r="DU185" s="132"/>
      <c r="DV185" s="124"/>
      <c r="DW185" s="137"/>
    </row>
    <row r="186" spans="1:127" ht="15">
      <c r="A186" s="106"/>
      <c r="B186" s="106"/>
      <c r="C186" s="153"/>
      <c r="D186" s="147"/>
      <c r="E186" s="108"/>
      <c r="F186" s="148"/>
      <c r="G186" s="148"/>
      <c r="H186" s="110"/>
      <c r="I186" s="148"/>
      <c r="J186" s="148"/>
      <c r="K186" s="148"/>
      <c r="L186" s="148"/>
      <c r="M186" s="111"/>
      <c r="N186" s="139"/>
      <c r="O186" s="140"/>
      <c r="P186" s="135"/>
      <c r="Q186" s="141"/>
      <c r="R186" s="139"/>
      <c r="S186" s="142"/>
      <c r="T186" s="140"/>
      <c r="U186" s="139"/>
      <c r="V186" s="139"/>
      <c r="W186" s="139"/>
      <c r="X186" s="139"/>
      <c r="Y186" s="118"/>
      <c r="Z186" s="139"/>
      <c r="AA186" s="139"/>
      <c r="AB186" s="139"/>
      <c r="AC186" s="139"/>
      <c r="AD186" s="139"/>
      <c r="AE186" s="139"/>
      <c r="AF186" s="139"/>
      <c r="AG186" s="139"/>
      <c r="AH186" s="139"/>
      <c r="AI186" s="139"/>
      <c r="AJ186" s="139"/>
      <c r="AK186" s="139"/>
      <c r="AL186" s="139"/>
      <c r="AM186" s="139"/>
      <c r="AN186" s="120"/>
      <c r="AO186" s="149"/>
      <c r="AP186" s="149"/>
      <c r="AQ186" s="149"/>
      <c r="AR186" s="139"/>
      <c r="AS186" s="139"/>
      <c r="AT186" s="123"/>
      <c r="AU186" s="139"/>
      <c r="AV186" s="145"/>
      <c r="AW186" s="150"/>
      <c r="AX186" s="139"/>
      <c r="AY186" s="139"/>
      <c r="AZ186" s="139"/>
      <c r="BA186" s="139"/>
      <c r="BB186" s="151"/>
      <c r="BC186" s="151"/>
      <c r="BD186" s="151"/>
      <c r="BE186" s="151"/>
      <c r="BF186" s="151"/>
      <c r="BG186" s="151"/>
      <c r="BH186" s="139"/>
      <c r="BI186" s="139"/>
      <c r="BJ186" s="139"/>
      <c r="BK186" s="139"/>
      <c r="BL186" s="139"/>
      <c r="BM186" s="146"/>
      <c r="BN186" s="141"/>
      <c r="BO186" s="124"/>
      <c r="BP186" s="137"/>
      <c r="BQ186" s="125"/>
      <c r="BR186" s="125"/>
      <c r="BS186" s="125"/>
      <c r="BT186" s="125"/>
      <c r="BU186" s="126"/>
      <c r="BV186" s="127"/>
      <c r="BW186" s="114"/>
      <c r="BX186" s="115"/>
      <c r="BY186" s="128"/>
      <c r="BZ186" s="129"/>
      <c r="CA186" s="117"/>
      <c r="CB186" s="130"/>
      <c r="CC186" s="130"/>
      <c r="CD186" s="130"/>
      <c r="CE186" s="117"/>
      <c r="CF186" s="130"/>
      <c r="CG186" s="131"/>
      <c r="CH186" s="112"/>
      <c r="CI186" s="112"/>
      <c r="CJ186" s="131"/>
      <c r="CK186" s="131"/>
      <c r="CL186" s="131"/>
      <c r="CM186" s="131"/>
      <c r="CN186" s="112"/>
      <c r="CO186" s="131"/>
      <c r="CP186" s="131"/>
      <c r="CQ186" s="131"/>
      <c r="CR186" s="131"/>
      <c r="CS186" s="112"/>
      <c r="CT186" s="112"/>
      <c r="CU186" s="132"/>
      <c r="CV186" s="112"/>
      <c r="CW186" s="112"/>
      <c r="CX186" s="133"/>
      <c r="CY186" s="112"/>
      <c r="CZ186" s="112"/>
      <c r="DA186" s="131"/>
      <c r="DB186" s="117"/>
      <c r="DC186" s="112"/>
      <c r="DD186" s="134"/>
      <c r="DE186" s="112"/>
      <c r="DF186" s="112"/>
      <c r="DG186" s="112"/>
      <c r="DH186" s="112"/>
      <c r="DI186" s="135"/>
      <c r="DJ186" s="135"/>
      <c r="DK186" s="135"/>
      <c r="DL186" s="135"/>
      <c r="DM186" s="135"/>
      <c r="DN186" s="135"/>
      <c r="DO186" s="112"/>
      <c r="DP186" s="112"/>
      <c r="DQ186" s="112"/>
      <c r="DR186" s="112"/>
      <c r="DS186" s="136"/>
      <c r="DT186" s="115"/>
      <c r="DU186" s="132"/>
      <c r="DV186" s="124"/>
      <c r="DW186" s="137"/>
    </row>
    <row r="187" spans="1:127" ht="15">
      <c r="A187" s="106"/>
      <c r="B187" s="106"/>
      <c r="C187" s="153"/>
      <c r="D187" s="147"/>
      <c r="E187" s="108"/>
      <c r="F187" s="148"/>
      <c r="G187" s="148"/>
      <c r="H187" s="110"/>
      <c r="I187" s="148"/>
      <c r="J187" s="148"/>
      <c r="K187" s="148"/>
      <c r="L187" s="148"/>
      <c r="M187" s="111"/>
      <c r="N187" s="139"/>
      <c r="O187" s="140"/>
      <c r="P187" s="135"/>
      <c r="Q187" s="141"/>
      <c r="R187" s="139"/>
      <c r="S187" s="142"/>
      <c r="T187" s="140"/>
      <c r="U187" s="139"/>
      <c r="V187" s="139"/>
      <c r="W187" s="139"/>
      <c r="X187" s="139"/>
      <c r="Y187" s="118"/>
      <c r="Z187" s="139"/>
      <c r="AA187" s="139"/>
      <c r="AB187" s="139"/>
      <c r="AC187" s="139"/>
      <c r="AD187" s="139"/>
      <c r="AE187" s="139"/>
      <c r="AF187" s="139"/>
      <c r="AG187" s="139"/>
      <c r="AH187" s="139"/>
      <c r="AI187" s="139"/>
      <c r="AJ187" s="139"/>
      <c r="AK187" s="139"/>
      <c r="AL187" s="139"/>
      <c r="AM187" s="139"/>
      <c r="AN187" s="120"/>
      <c r="AO187" s="149"/>
      <c r="AP187" s="149"/>
      <c r="AQ187" s="149"/>
      <c r="AR187" s="139"/>
      <c r="AS187" s="139"/>
      <c r="AT187" s="123"/>
      <c r="AU187" s="139"/>
      <c r="AV187" s="145"/>
      <c r="AW187" s="150"/>
      <c r="AX187" s="139"/>
      <c r="AY187" s="139"/>
      <c r="AZ187" s="139"/>
      <c r="BA187" s="139"/>
      <c r="BB187" s="151"/>
      <c r="BC187" s="151"/>
      <c r="BD187" s="151"/>
      <c r="BE187" s="151"/>
      <c r="BF187" s="151"/>
      <c r="BG187" s="151"/>
      <c r="BH187" s="139"/>
      <c r="BI187" s="139"/>
      <c r="BJ187" s="139"/>
      <c r="BK187" s="139"/>
      <c r="BL187" s="139"/>
      <c r="BM187" s="146"/>
      <c r="BN187" s="141"/>
      <c r="BO187" s="124"/>
      <c r="BP187" s="137"/>
      <c r="BQ187" s="125"/>
      <c r="BR187" s="125"/>
      <c r="BS187" s="125"/>
      <c r="BT187" s="125"/>
      <c r="BU187" s="126"/>
      <c r="BV187" s="127"/>
      <c r="BW187" s="114"/>
      <c r="BX187" s="115"/>
      <c r="BY187" s="128"/>
      <c r="BZ187" s="129"/>
      <c r="CA187" s="117"/>
      <c r="CB187" s="130"/>
      <c r="CC187" s="130"/>
      <c r="CD187" s="130"/>
      <c r="CE187" s="117"/>
      <c r="CF187" s="130"/>
      <c r="CG187" s="131"/>
      <c r="CH187" s="112"/>
      <c r="CI187" s="112"/>
      <c r="CJ187" s="131"/>
      <c r="CK187" s="131"/>
      <c r="CL187" s="131"/>
      <c r="CM187" s="131"/>
      <c r="CN187" s="112"/>
      <c r="CO187" s="131"/>
      <c r="CP187" s="131"/>
      <c r="CQ187" s="131"/>
      <c r="CR187" s="131"/>
      <c r="CS187" s="112"/>
      <c r="CT187" s="112"/>
      <c r="CU187" s="132"/>
      <c r="CV187" s="112"/>
      <c r="CW187" s="112"/>
      <c r="CX187" s="133"/>
      <c r="CY187" s="112"/>
      <c r="CZ187" s="112"/>
      <c r="DA187" s="131"/>
      <c r="DB187" s="117"/>
      <c r="DC187" s="112"/>
      <c r="DD187" s="134"/>
      <c r="DE187" s="112"/>
      <c r="DF187" s="112"/>
      <c r="DG187" s="112"/>
      <c r="DH187" s="112"/>
      <c r="DI187" s="135"/>
      <c r="DJ187" s="135"/>
      <c r="DK187" s="135"/>
      <c r="DL187" s="135"/>
      <c r="DM187" s="135"/>
      <c r="DN187" s="135"/>
      <c r="DO187" s="112"/>
      <c r="DP187" s="112"/>
      <c r="DQ187" s="112"/>
      <c r="DR187" s="112"/>
      <c r="DS187" s="136"/>
      <c r="DT187" s="115"/>
      <c r="DU187" s="132"/>
      <c r="DV187" s="124"/>
      <c r="DW187" s="137"/>
    </row>
    <row r="188" spans="1:127" ht="15">
      <c r="A188" s="106"/>
      <c r="B188" s="106"/>
      <c r="C188" s="153"/>
      <c r="D188" s="147"/>
      <c r="E188" s="108"/>
      <c r="F188" s="148"/>
      <c r="G188" s="148"/>
      <c r="H188" s="110"/>
      <c r="I188" s="148"/>
      <c r="J188" s="148"/>
      <c r="K188" s="148"/>
      <c r="L188" s="148"/>
      <c r="M188" s="111"/>
      <c r="N188" s="139"/>
      <c r="O188" s="140"/>
      <c r="P188" s="135"/>
      <c r="Q188" s="141"/>
      <c r="R188" s="139"/>
      <c r="S188" s="142"/>
      <c r="T188" s="140"/>
      <c r="U188" s="139"/>
      <c r="V188" s="139"/>
      <c r="W188" s="139"/>
      <c r="X188" s="139"/>
      <c r="Y188" s="118"/>
      <c r="Z188" s="139"/>
      <c r="AA188" s="139"/>
      <c r="AB188" s="139"/>
      <c r="AC188" s="139"/>
      <c r="AD188" s="139"/>
      <c r="AE188" s="139"/>
      <c r="AF188" s="139"/>
      <c r="AG188" s="139"/>
      <c r="AH188" s="139"/>
      <c r="AI188" s="139"/>
      <c r="AJ188" s="139"/>
      <c r="AK188" s="139"/>
      <c r="AL188" s="139"/>
      <c r="AM188" s="139"/>
      <c r="AN188" s="120"/>
      <c r="AO188" s="149"/>
      <c r="AP188" s="149"/>
      <c r="AQ188" s="149"/>
      <c r="AR188" s="139"/>
      <c r="AS188" s="139"/>
      <c r="AT188" s="123"/>
      <c r="AU188" s="139"/>
      <c r="AV188" s="145"/>
      <c r="AW188" s="150"/>
      <c r="AX188" s="139"/>
      <c r="AY188" s="139"/>
      <c r="AZ188" s="139"/>
      <c r="BA188" s="139"/>
      <c r="BB188" s="151"/>
      <c r="BC188" s="151"/>
      <c r="BD188" s="151"/>
      <c r="BE188" s="151"/>
      <c r="BF188" s="151"/>
      <c r="BG188" s="151"/>
      <c r="BH188" s="139"/>
      <c r="BI188" s="139"/>
      <c r="BJ188" s="139"/>
      <c r="BK188" s="139"/>
      <c r="BL188" s="139"/>
      <c r="BM188" s="146"/>
      <c r="BN188" s="141"/>
      <c r="BO188" s="124"/>
      <c r="BP188" s="137"/>
      <c r="BQ188" s="125"/>
      <c r="BR188" s="125"/>
      <c r="BS188" s="125"/>
      <c r="BT188" s="125"/>
      <c r="BU188" s="126"/>
      <c r="BV188" s="127"/>
      <c r="BW188" s="114"/>
      <c r="BX188" s="115"/>
      <c r="BY188" s="128"/>
      <c r="BZ188" s="129"/>
      <c r="CA188" s="117"/>
      <c r="CB188" s="130"/>
      <c r="CC188" s="130"/>
      <c r="CD188" s="130"/>
      <c r="CE188" s="117"/>
      <c r="CF188" s="130"/>
      <c r="CG188" s="131"/>
      <c r="CH188" s="112"/>
      <c r="CI188" s="112"/>
      <c r="CJ188" s="131"/>
      <c r="CK188" s="131"/>
      <c r="CL188" s="131"/>
      <c r="CM188" s="131"/>
      <c r="CN188" s="112"/>
      <c r="CO188" s="131"/>
      <c r="CP188" s="131"/>
      <c r="CQ188" s="131"/>
      <c r="CR188" s="131"/>
      <c r="CS188" s="112"/>
      <c r="CT188" s="112"/>
      <c r="CU188" s="132"/>
      <c r="CV188" s="112"/>
      <c r="CW188" s="112"/>
      <c r="CX188" s="133"/>
      <c r="CY188" s="112"/>
      <c r="CZ188" s="112"/>
      <c r="DA188" s="131"/>
      <c r="DB188" s="117"/>
      <c r="DC188" s="112"/>
      <c r="DD188" s="134"/>
      <c r="DE188" s="112"/>
      <c r="DF188" s="112"/>
      <c r="DG188" s="112"/>
      <c r="DH188" s="112"/>
      <c r="DI188" s="135"/>
      <c r="DJ188" s="135"/>
      <c r="DK188" s="135"/>
      <c r="DL188" s="135"/>
      <c r="DM188" s="135"/>
      <c r="DN188" s="135"/>
      <c r="DO188" s="112"/>
      <c r="DP188" s="112"/>
      <c r="DQ188" s="112"/>
      <c r="DR188" s="112"/>
      <c r="DS188" s="136"/>
      <c r="DT188" s="115"/>
      <c r="DU188" s="132"/>
      <c r="DV188" s="124"/>
      <c r="DW188" s="137"/>
    </row>
    <row r="189" spans="1:127" ht="15">
      <c r="A189" s="106"/>
      <c r="B189" s="106"/>
      <c r="C189" s="153"/>
      <c r="D189" s="147"/>
      <c r="E189" s="108"/>
      <c r="F189" s="148"/>
      <c r="G189" s="148"/>
      <c r="H189" s="110"/>
      <c r="I189" s="148"/>
      <c r="J189" s="148"/>
      <c r="K189" s="148"/>
      <c r="L189" s="148"/>
      <c r="M189" s="111"/>
      <c r="N189" s="139"/>
      <c r="O189" s="140"/>
      <c r="P189" s="135"/>
      <c r="Q189" s="141"/>
      <c r="R189" s="139"/>
      <c r="S189" s="142"/>
      <c r="T189" s="140"/>
      <c r="U189" s="139"/>
      <c r="V189" s="139"/>
      <c r="W189" s="139"/>
      <c r="X189" s="139"/>
      <c r="Y189" s="118"/>
      <c r="Z189" s="139"/>
      <c r="AA189" s="139"/>
      <c r="AB189" s="139"/>
      <c r="AC189" s="139"/>
      <c r="AD189" s="139"/>
      <c r="AE189" s="139"/>
      <c r="AF189" s="139"/>
      <c r="AG189" s="139"/>
      <c r="AH189" s="139"/>
      <c r="AI189" s="139"/>
      <c r="AJ189" s="139"/>
      <c r="AK189" s="139"/>
      <c r="AL189" s="139"/>
      <c r="AM189" s="139"/>
      <c r="AN189" s="120"/>
      <c r="AO189" s="149"/>
      <c r="AP189" s="149"/>
      <c r="AQ189" s="149"/>
      <c r="AR189" s="139"/>
      <c r="AS189" s="139"/>
      <c r="AT189" s="123"/>
      <c r="AU189" s="139"/>
      <c r="AV189" s="145"/>
      <c r="AW189" s="150"/>
      <c r="AX189" s="139"/>
      <c r="AY189" s="139"/>
      <c r="AZ189" s="139"/>
      <c r="BA189" s="139"/>
      <c r="BB189" s="151"/>
      <c r="BC189" s="151"/>
      <c r="BD189" s="151"/>
      <c r="BE189" s="151"/>
      <c r="BF189" s="151"/>
      <c r="BG189" s="151"/>
      <c r="BH189" s="139"/>
      <c r="BI189" s="139"/>
      <c r="BJ189" s="139"/>
      <c r="BK189" s="139"/>
      <c r="BL189" s="139"/>
      <c r="BM189" s="146"/>
      <c r="BN189" s="141"/>
      <c r="BO189" s="124"/>
      <c r="BP189" s="137"/>
      <c r="BQ189" s="125"/>
      <c r="BR189" s="125"/>
      <c r="BS189" s="125"/>
      <c r="BT189" s="125"/>
      <c r="BU189" s="126"/>
      <c r="BV189" s="127"/>
      <c r="BW189" s="114"/>
      <c r="BX189" s="115"/>
      <c r="BY189" s="128"/>
      <c r="BZ189" s="129"/>
      <c r="CA189" s="117"/>
      <c r="CB189" s="130"/>
      <c r="CC189" s="130"/>
      <c r="CD189" s="130"/>
      <c r="CE189" s="117"/>
      <c r="CF189" s="130"/>
      <c r="CG189" s="131"/>
      <c r="CH189" s="112"/>
      <c r="CI189" s="112"/>
      <c r="CJ189" s="131"/>
      <c r="CK189" s="131"/>
      <c r="CL189" s="131"/>
      <c r="CM189" s="131"/>
      <c r="CN189" s="112"/>
      <c r="CO189" s="131"/>
      <c r="CP189" s="131"/>
      <c r="CQ189" s="131"/>
      <c r="CR189" s="131"/>
      <c r="CS189" s="112"/>
      <c r="CT189" s="112"/>
      <c r="CU189" s="132"/>
      <c r="CV189" s="112"/>
      <c r="CW189" s="112"/>
      <c r="CX189" s="133"/>
      <c r="CY189" s="112"/>
      <c r="CZ189" s="112"/>
      <c r="DA189" s="131"/>
      <c r="DB189" s="117"/>
      <c r="DC189" s="112"/>
      <c r="DD189" s="134"/>
      <c r="DE189" s="112"/>
      <c r="DF189" s="112"/>
      <c r="DG189" s="112"/>
      <c r="DH189" s="112"/>
      <c r="DI189" s="135"/>
      <c r="DJ189" s="135"/>
      <c r="DK189" s="135"/>
      <c r="DL189" s="135"/>
      <c r="DM189" s="135"/>
      <c r="DN189" s="135"/>
      <c r="DO189" s="112"/>
      <c r="DP189" s="112"/>
      <c r="DQ189" s="112"/>
      <c r="DR189" s="112"/>
      <c r="DS189" s="136"/>
      <c r="DT189" s="115"/>
      <c r="DU189" s="132"/>
      <c r="DV189" s="124"/>
      <c r="DW189" s="137"/>
    </row>
    <row r="190" spans="1:127" ht="15">
      <c r="A190" s="106"/>
      <c r="B190" s="106"/>
      <c r="C190" s="153"/>
      <c r="D190" s="147"/>
      <c r="E190" s="108"/>
      <c r="F190" s="148"/>
      <c r="G190" s="148"/>
      <c r="H190" s="110"/>
      <c r="I190" s="148"/>
      <c r="J190" s="148"/>
      <c r="K190" s="148"/>
      <c r="L190" s="148"/>
      <c r="M190" s="111"/>
      <c r="N190" s="139"/>
      <c r="O190" s="140"/>
      <c r="P190" s="135"/>
      <c r="Q190" s="141"/>
      <c r="R190" s="139"/>
      <c r="S190" s="142"/>
      <c r="T190" s="140"/>
      <c r="U190" s="139"/>
      <c r="V190" s="139"/>
      <c r="W190" s="139"/>
      <c r="X190" s="139"/>
      <c r="Y190" s="118"/>
      <c r="Z190" s="139"/>
      <c r="AA190" s="139"/>
      <c r="AB190" s="139"/>
      <c r="AC190" s="139"/>
      <c r="AD190" s="139"/>
      <c r="AE190" s="139"/>
      <c r="AF190" s="139"/>
      <c r="AG190" s="139"/>
      <c r="AH190" s="139"/>
      <c r="AI190" s="139"/>
      <c r="AJ190" s="139"/>
      <c r="AK190" s="139"/>
      <c r="AL190" s="139"/>
      <c r="AM190" s="139"/>
      <c r="AN190" s="120"/>
      <c r="AO190" s="149"/>
      <c r="AP190" s="149"/>
      <c r="AQ190" s="149"/>
      <c r="AR190" s="139"/>
      <c r="AS190" s="139"/>
      <c r="AT190" s="123"/>
      <c r="AU190" s="139"/>
      <c r="AV190" s="145"/>
      <c r="AW190" s="150"/>
      <c r="AX190" s="139"/>
      <c r="AY190" s="139"/>
      <c r="AZ190" s="139"/>
      <c r="BA190" s="139"/>
      <c r="BB190" s="151"/>
      <c r="BC190" s="151"/>
      <c r="BD190" s="151"/>
      <c r="BE190" s="151"/>
      <c r="BF190" s="151"/>
      <c r="BG190" s="151"/>
      <c r="BH190" s="139"/>
      <c r="BI190" s="139"/>
      <c r="BJ190" s="139"/>
      <c r="BK190" s="139"/>
      <c r="BL190" s="139"/>
      <c r="BM190" s="146"/>
      <c r="BN190" s="141"/>
      <c r="BO190" s="124"/>
      <c r="BP190" s="137"/>
      <c r="BQ190" s="125"/>
      <c r="BR190" s="125"/>
      <c r="BS190" s="125"/>
      <c r="BT190" s="125"/>
      <c r="BU190" s="126"/>
      <c r="BV190" s="127"/>
      <c r="BW190" s="114"/>
      <c r="BX190" s="115"/>
      <c r="BY190" s="128"/>
      <c r="BZ190" s="129"/>
      <c r="CA190" s="117"/>
      <c r="CB190" s="130"/>
      <c r="CC190" s="130"/>
      <c r="CD190" s="130"/>
      <c r="CE190" s="117"/>
      <c r="CF190" s="130"/>
      <c r="CG190" s="131"/>
      <c r="CH190" s="112"/>
      <c r="CI190" s="112"/>
      <c r="CJ190" s="131"/>
      <c r="CK190" s="131"/>
      <c r="CL190" s="131"/>
      <c r="CM190" s="131"/>
      <c r="CN190" s="112"/>
      <c r="CO190" s="131"/>
      <c r="CP190" s="131"/>
      <c r="CQ190" s="131"/>
      <c r="CR190" s="131"/>
      <c r="CS190" s="112"/>
      <c r="CT190" s="112"/>
      <c r="CU190" s="132"/>
      <c r="CV190" s="112"/>
      <c r="CW190" s="112"/>
      <c r="CX190" s="133"/>
      <c r="CY190" s="112"/>
      <c r="CZ190" s="112"/>
      <c r="DA190" s="131"/>
      <c r="DB190" s="117"/>
      <c r="DC190" s="112"/>
      <c r="DD190" s="134"/>
      <c r="DE190" s="112"/>
      <c r="DF190" s="112"/>
      <c r="DG190" s="112"/>
      <c r="DH190" s="112"/>
      <c r="DI190" s="135"/>
      <c r="DJ190" s="135"/>
      <c r="DK190" s="135"/>
      <c r="DL190" s="135"/>
      <c r="DM190" s="135"/>
      <c r="DN190" s="135"/>
      <c r="DO190" s="112"/>
      <c r="DP190" s="112"/>
      <c r="DQ190" s="112"/>
      <c r="DR190" s="112"/>
      <c r="DS190" s="136"/>
      <c r="DT190" s="115"/>
      <c r="DU190" s="132"/>
      <c r="DV190" s="124"/>
      <c r="DW190" s="137"/>
    </row>
    <row r="191" spans="1:127" ht="15">
      <c r="A191" s="106"/>
      <c r="B191" s="106"/>
      <c r="C191" s="153"/>
      <c r="D191" s="147"/>
      <c r="E191" s="108"/>
      <c r="F191" s="148"/>
      <c r="G191" s="148"/>
      <c r="H191" s="110"/>
      <c r="I191" s="148"/>
      <c r="J191" s="148"/>
      <c r="K191" s="148"/>
      <c r="L191" s="148"/>
      <c r="M191" s="111"/>
      <c r="N191" s="139"/>
      <c r="O191" s="140"/>
      <c r="P191" s="135"/>
      <c r="Q191" s="141"/>
      <c r="R191" s="139"/>
      <c r="S191" s="142"/>
      <c r="T191" s="140"/>
      <c r="U191" s="139"/>
      <c r="V191" s="139"/>
      <c r="W191" s="139"/>
      <c r="X191" s="139"/>
      <c r="Y191" s="118"/>
      <c r="Z191" s="139"/>
      <c r="AA191" s="139"/>
      <c r="AB191" s="139"/>
      <c r="AC191" s="139"/>
      <c r="AD191" s="139"/>
      <c r="AE191" s="139"/>
      <c r="AF191" s="139"/>
      <c r="AG191" s="139"/>
      <c r="AH191" s="139"/>
      <c r="AI191" s="139"/>
      <c r="AJ191" s="139"/>
      <c r="AK191" s="139"/>
      <c r="AL191" s="139"/>
      <c r="AM191" s="139"/>
      <c r="AN191" s="120"/>
      <c r="AO191" s="149"/>
      <c r="AP191" s="149"/>
      <c r="AQ191" s="149"/>
      <c r="AR191" s="139"/>
      <c r="AS191" s="139"/>
      <c r="AT191" s="123"/>
      <c r="AU191" s="139"/>
      <c r="AV191" s="145"/>
      <c r="AW191" s="150"/>
      <c r="AX191" s="139"/>
      <c r="AY191" s="139"/>
      <c r="AZ191" s="139"/>
      <c r="BA191" s="139"/>
      <c r="BB191" s="151"/>
      <c r="BC191" s="151"/>
      <c r="BD191" s="151"/>
      <c r="BE191" s="151"/>
      <c r="BF191" s="151"/>
      <c r="BG191" s="151"/>
      <c r="BH191" s="139"/>
      <c r="BI191" s="139"/>
      <c r="BJ191" s="139"/>
      <c r="BK191" s="139"/>
      <c r="BL191" s="139"/>
      <c r="BM191" s="146"/>
      <c r="BN191" s="141"/>
      <c r="BO191" s="124"/>
      <c r="BP191" s="137"/>
      <c r="BQ191" s="125"/>
      <c r="BR191" s="125"/>
      <c r="BS191" s="125"/>
      <c r="BT191" s="125"/>
      <c r="BU191" s="126"/>
      <c r="BV191" s="127"/>
      <c r="BW191" s="114"/>
      <c r="BX191" s="115"/>
      <c r="BY191" s="128"/>
      <c r="BZ191" s="129"/>
      <c r="CA191" s="117"/>
      <c r="CB191" s="130"/>
      <c r="CC191" s="130"/>
      <c r="CD191" s="130"/>
      <c r="CE191" s="117"/>
      <c r="CF191" s="130"/>
      <c r="CG191" s="131"/>
      <c r="CH191" s="112"/>
      <c r="CI191" s="112"/>
      <c r="CJ191" s="131"/>
      <c r="CK191" s="131"/>
      <c r="CL191" s="131"/>
      <c r="CM191" s="131"/>
      <c r="CN191" s="112"/>
      <c r="CO191" s="131"/>
      <c r="CP191" s="131"/>
      <c r="CQ191" s="131"/>
      <c r="CR191" s="131"/>
      <c r="CS191" s="112"/>
      <c r="CT191" s="112"/>
      <c r="CU191" s="132"/>
      <c r="CV191" s="112"/>
      <c r="CW191" s="112"/>
      <c r="CX191" s="133"/>
      <c r="CY191" s="112"/>
      <c r="CZ191" s="112"/>
      <c r="DA191" s="131"/>
      <c r="DB191" s="117"/>
      <c r="DC191" s="112"/>
      <c r="DD191" s="134"/>
      <c r="DE191" s="112"/>
      <c r="DF191" s="112"/>
      <c r="DG191" s="112"/>
      <c r="DH191" s="112"/>
      <c r="DI191" s="135"/>
      <c r="DJ191" s="135"/>
      <c r="DK191" s="135"/>
      <c r="DL191" s="135"/>
      <c r="DM191" s="135"/>
      <c r="DN191" s="135"/>
      <c r="DO191" s="112"/>
      <c r="DP191" s="112"/>
      <c r="DQ191" s="112"/>
      <c r="DR191" s="112"/>
      <c r="DS191" s="136"/>
      <c r="DT191" s="115"/>
      <c r="DU191" s="132"/>
      <c r="DV191" s="124"/>
      <c r="DW191" s="137"/>
    </row>
    <row r="192" spans="1:127" ht="15">
      <c r="A192" s="106"/>
      <c r="B192" s="106"/>
      <c r="C192" s="153"/>
      <c r="D192" s="147"/>
      <c r="E192" s="108"/>
      <c r="F192" s="148"/>
      <c r="G192" s="148"/>
      <c r="H192" s="110"/>
      <c r="I192" s="148"/>
      <c r="J192" s="148"/>
      <c r="K192" s="148"/>
      <c r="L192" s="148"/>
      <c r="M192" s="111"/>
      <c r="N192" s="139"/>
      <c r="O192" s="140"/>
      <c r="P192" s="135"/>
      <c r="Q192" s="141"/>
      <c r="R192" s="139"/>
      <c r="S192" s="142"/>
      <c r="T192" s="140"/>
      <c r="U192" s="139"/>
      <c r="V192" s="139"/>
      <c r="W192" s="139"/>
      <c r="X192" s="139"/>
      <c r="Y192" s="118"/>
      <c r="Z192" s="139"/>
      <c r="AA192" s="139"/>
      <c r="AB192" s="139"/>
      <c r="AC192" s="139"/>
      <c r="AD192" s="139"/>
      <c r="AE192" s="139"/>
      <c r="AF192" s="139"/>
      <c r="AG192" s="139"/>
      <c r="AH192" s="139"/>
      <c r="AI192" s="139"/>
      <c r="AJ192" s="139"/>
      <c r="AK192" s="139"/>
      <c r="AL192" s="139"/>
      <c r="AM192" s="139"/>
      <c r="AN192" s="120"/>
      <c r="AO192" s="149"/>
      <c r="AP192" s="149"/>
      <c r="AQ192" s="149"/>
      <c r="AR192" s="139"/>
      <c r="AS192" s="139"/>
      <c r="AT192" s="123"/>
      <c r="AU192" s="139"/>
      <c r="AV192" s="145"/>
      <c r="AW192" s="150"/>
      <c r="AX192" s="139"/>
      <c r="AY192" s="139"/>
      <c r="AZ192" s="139"/>
      <c r="BA192" s="139"/>
      <c r="BB192" s="151"/>
      <c r="BC192" s="151"/>
      <c r="BD192" s="151"/>
      <c r="BE192" s="151"/>
      <c r="BF192" s="151"/>
      <c r="BG192" s="151"/>
      <c r="BH192" s="139"/>
      <c r="BI192" s="139"/>
      <c r="BJ192" s="139"/>
      <c r="BK192" s="139"/>
      <c r="BL192" s="139"/>
      <c r="BM192" s="146"/>
      <c r="BN192" s="141"/>
      <c r="BO192" s="124"/>
      <c r="BP192" s="137"/>
      <c r="BQ192" s="125"/>
      <c r="BR192" s="125"/>
      <c r="BS192" s="125"/>
      <c r="BT192" s="125"/>
      <c r="BU192" s="126"/>
      <c r="BV192" s="127"/>
      <c r="BW192" s="114"/>
      <c r="BX192" s="115"/>
      <c r="BY192" s="128"/>
      <c r="BZ192" s="129"/>
      <c r="CA192" s="117"/>
      <c r="CB192" s="130"/>
      <c r="CC192" s="130"/>
      <c r="CD192" s="130"/>
      <c r="CE192" s="117"/>
      <c r="CF192" s="130"/>
      <c r="CG192" s="131"/>
      <c r="CH192" s="112"/>
      <c r="CI192" s="112"/>
      <c r="CJ192" s="131"/>
      <c r="CK192" s="131"/>
      <c r="CL192" s="131"/>
      <c r="CM192" s="131"/>
      <c r="CN192" s="112"/>
      <c r="CO192" s="131"/>
      <c r="CP192" s="131"/>
      <c r="CQ192" s="131"/>
      <c r="CR192" s="131"/>
      <c r="CS192" s="112"/>
      <c r="CT192" s="112"/>
      <c r="CU192" s="132"/>
      <c r="CV192" s="112"/>
      <c r="CW192" s="112"/>
      <c r="CX192" s="133"/>
      <c r="CY192" s="112"/>
      <c r="CZ192" s="112"/>
      <c r="DA192" s="131"/>
      <c r="DB192" s="117"/>
      <c r="DC192" s="112"/>
      <c r="DD192" s="134"/>
      <c r="DE192" s="112"/>
      <c r="DF192" s="112"/>
      <c r="DG192" s="112"/>
      <c r="DH192" s="112"/>
      <c r="DI192" s="135"/>
      <c r="DJ192" s="135"/>
      <c r="DK192" s="135"/>
      <c r="DL192" s="135"/>
      <c r="DM192" s="135"/>
      <c r="DN192" s="135"/>
      <c r="DO192" s="112"/>
      <c r="DP192" s="112"/>
      <c r="DQ192" s="112"/>
      <c r="DR192" s="112"/>
      <c r="DS192" s="136"/>
      <c r="DT192" s="115"/>
      <c r="DU192" s="132"/>
      <c r="DV192" s="124"/>
      <c r="DW192" s="137"/>
    </row>
    <row r="193" spans="1:127" ht="15">
      <c r="A193" s="106"/>
      <c r="B193" s="106"/>
      <c r="C193" s="153"/>
      <c r="D193" s="147"/>
      <c r="E193" s="108"/>
      <c r="F193" s="148"/>
      <c r="G193" s="148"/>
      <c r="H193" s="110"/>
      <c r="I193" s="148"/>
      <c r="J193" s="148"/>
      <c r="K193" s="148"/>
      <c r="L193" s="148"/>
      <c r="M193" s="111"/>
      <c r="N193" s="139"/>
      <c r="O193" s="140"/>
      <c r="P193" s="135"/>
      <c r="Q193" s="141"/>
      <c r="R193" s="139"/>
      <c r="S193" s="142"/>
      <c r="T193" s="140"/>
      <c r="U193" s="139"/>
      <c r="V193" s="139"/>
      <c r="W193" s="139"/>
      <c r="X193" s="139"/>
      <c r="Y193" s="118"/>
      <c r="Z193" s="139"/>
      <c r="AA193" s="139"/>
      <c r="AB193" s="139"/>
      <c r="AC193" s="139"/>
      <c r="AD193" s="139"/>
      <c r="AE193" s="139"/>
      <c r="AF193" s="139"/>
      <c r="AG193" s="139"/>
      <c r="AH193" s="139"/>
      <c r="AI193" s="139"/>
      <c r="AJ193" s="139"/>
      <c r="AK193" s="139"/>
      <c r="AL193" s="139"/>
      <c r="AM193" s="139"/>
      <c r="AN193" s="120"/>
      <c r="AO193" s="149"/>
      <c r="AP193" s="149"/>
      <c r="AQ193" s="149"/>
      <c r="AR193" s="139"/>
      <c r="AS193" s="139"/>
      <c r="AT193" s="123"/>
      <c r="AU193" s="139"/>
      <c r="AV193" s="145"/>
      <c r="AW193" s="150"/>
      <c r="AX193" s="139"/>
      <c r="AY193" s="139"/>
      <c r="AZ193" s="139"/>
      <c r="BA193" s="139"/>
      <c r="BB193" s="151"/>
      <c r="BC193" s="151"/>
      <c r="BD193" s="151"/>
      <c r="BE193" s="151"/>
      <c r="BF193" s="151"/>
      <c r="BG193" s="151"/>
      <c r="BH193" s="139"/>
      <c r="BI193" s="139"/>
      <c r="BJ193" s="139"/>
      <c r="BK193" s="139"/>
      <c r="BL193" s="139"/>
      <c r="BM193" s="146"/>
      <c r="BN193" s="141"/>
      <c r="BO193" s="124"/>
      <c r="BP193" s="137"/>
      <c r="BQ193" s="125"/>
      <c r="BR193" s="125"/>
      <c r="BS193" s="125"/>
      <c r="BT193" s="125"/>
      <c r="BU193" s="126"/>
      <c r="BV193" s="127"/>
      <c r="BW193" s="114"/>
      <c r="BX193" s="115"/>
      <c r="BY193" s="128"/>
      <c r="BZ193" s="129"/>
      <c r="CA193" s="117"/>
      <c r="CB193" s="130"/>
      <c r="CC193" s="130"/>
      <c r="CD193" s="130"/>
      <c r="CE193" s="117"/>
      <c r="CF193" s="130"/>
      <c r="CG193" s="131"/>
      <c r="CH193" s="112"/>
      <c r="CI193" s="112"/>
      <c r="CJ193" s="131"/>
      <c r="CK193" s="131"/>
      <c r="CL193" s="131"/>
      <c r="CM193" s="131"/>
      <c r="CN193" s="112"/>
      <c r="CO193" s="131"/>
      <c r="CP193" s="131"/>
      <c r="CQ193" s="131"/>
      <c r="CR193" s="131"/>
      <c r="CS193" s="112"/>
      <c r="CT193" s="112"/>
      <c r="CU193" s="132"/>
      <c r="CV193" s="112"/>
      <c r="CW193" s="112"/>
      <c r="CX193" s="133"/>
      <c r="CY193" s="112"/>
      <c r="CZ193" s="112"/>
      <c r="DA193" s="131"/>
      <c r="DB193" s="117"/>
      <c r="DC193" s="112"/>
      <c r="DD193" s="134"/>
      <c r="DE193" s="112"/>
      <c r="DF193" s="112"/>
      <c r="DG193" s="112"/>
      <c r="DH193" s="112"/>
      <c r="DI193" s="135"/>
      <c r="DJ193" s="135"/>
      <c r="DK193" s="135"/>
      <c r="DL193" s="135"/>
      <c r="DM193" s="135"/>
      <c r="DN193" s="135"/>
      <c r="DO193" s="112"/>
      <c r="DP193" s="112"/>
      <c r="DQ193" s="112"/>
      <c r="DR193" s="112"/>
      <c r="DS193" s="136"/>
      <c r="DT193" s="115"/>
      <c r="DU193" s="132"/>
      <c r="DV193" s="124"/>
      <c r="DW193" s="137"/>
    </row>
    <row r="194" spans="1:127" ht="15">
      <c r="A194" s="106"/>
      <c r="B194" s="106"/>
      <c r="C194" s="153"/>
      <c r="D194" s="147"/>
      <c r="E194" s="108"/>
      <c r="F194" s="148"/>
      <c r="G194" s="148"/>
      <c r="H194" s="110"/>
      <c r="I194" s="148"/>
      <c r="J194" s="148"/>
      <c r="K194" s="148"/>
      <c r="L194" s="148"/>
      <c r="M194" s="111"/>
      <c r="N194" s="139"/>
      <c r="O194" s="140"/>
      <c r="P194" s="135"/>
      <c r="Q194" s="141"/>
      <c r="R194" s="139"/>
      <c r="S194" s="142"/>
      <c r="T194" s="140"/>
      <c r="U194" s="139"/>
      <c r="V194" s="139"/>
      <c r="W194" s="139"/>
      <c r="X194" s="139"/>
      <c r="Y194" s="118"/>
      <c r="Z194" s="139"/>
      <c r="AA194" s="139"/>
      <c r="AB194" s="139"/>
      <c r="AC194" s="139"/>
      <c r="AD194" s="139"/>
      <c r="AE194" s="139"/>
      <c r="AF194" s="139"/>
      <c r="AG194" s="139"/>
      <c r="AH194" s="139"/>
      <c r="AI194" s="139"/>
      <c r="AJ194" s="139"/>
      <c r="AK194" s="139"/>
      <c r="AL194" s="139"/>
      <c r="AM194" s="139"/>
      <c r="AN194" s="120"/>
      <c r="AO194" s="149"/>
      <c r="AP194" s="149"/>
      <c r="AQ194" s="149"/>
      <c r="AR194" s="139"/>
      <c r="AS194" s="139"/>
      <c r="AT194" s="123"/>
      <c r="AU194" s="139"/>
      <c r="AV194" s="145"/>
      <c r="AW194" s="150"/>
      <c r="AX194" s="139"/>
      <c r="AY194" s="139"/>
      <c r="AZ194" s="139"/>
      <c r="BA194" s="139"/>
      <c r="BB194" s="151"/>
      <c r="BC194" s="151"/>
      <c r="BD194" s="151"/>
      <c r="BE194" s="151"/>
      <c r="BF194" s="151"/>
      <c r="BG194" s="151"/>
      <c r="BH194" s="139"/>
      <c r="BI194" s="139"/>
      <c r="BJ194" s="139"/>
      <c r="BK194" s="139"/>
      <c r="BL194" s="139"/>
      <c r="BM194" s="146"/>
      <c r="BN194" s="141"/>
      <c r="BO194" s="124"/>
      <c r="BP194" s="137"/>
      <c r="BQ194" s="125"/>
      <c r="BR194" s="125"/>
      <c r="BS194" s="125"/>
      <c r="BT194" s="125"/>
      <c r="BU194" s="126"/>
      <c r="BV194" s="127"/>
      <c r="BW194" s="114"/>
      <c r="BX194" s="115"/>
      <c r="BY194" s="128"/>
      <c r="BZ194" s="129"/>
      <c r="CA194" s="117"/>
      <c r="CB194" s="130"/>
      <c r="CC194" s="130"/>
      <c r="CD194" s="130"/>
      <c r="CE194" s="117"/>
      <c r="CF194" s="130"/>
      <c r="CG194" s="131"/>
      <c r="CH194" s="112"/>
      <c r="CI194" s="112"/>
      <c r="CJ194" s="131"/>
      <c r="CK194" s="131"/>
      <c r="CL194" s="131"/>
      <c r="CM194" s="131"/>
      <c r="CN194" s="112"/>
      <c r="CO194" s="131"/>
      <c r="CP194" s="131"/>
      <c r="CQ194" s="131"/>
      <c r="CR194" s="131"/>
      <c r="CS194" s="112"/>
      <c r="CT194" s="112"/>
      <c r="CU194" s="132"/>
      <c r="CV194" s="112"/>
      <c r="CW194" s="112"/>
      <c r="CX194" s="133"/>
      <c r="CY194" s="112"/>
      <c r="CZ194" s="112"/>
      <c r="DA194" s="131"/>
      <c r="DB194" s="117"/>
      <c r="DC194" s="112"/>
      <c r="DD194" s="134"/>
      <c r="DE194" s="112"/>
      <c r="DF194" s="112"/>
      <c r="DG194" s="112"/>
      <c r="DH194" s="112"/>
      <c r="DI194" s="135"/>
      <c r="DJ194" s="135"/>
      <c r="DK194" s="135"/>
      <c r="DL194" s="135"/>
      <c r="DM194" s="135"/>
      <c r="DN194" s="135"/>
      <c r="DO194" s="112"/>
      <c r="DP194" s="112"/>
      <c r="DQ194" s="112"/>
      <c r="DR194" s="112"/>
      <c r="DS194" s="136"/>
      <c r="DT194" s="115"/>
      <c r="DU194" s="132"/>
      <c r="DV194" s="124"/>
      <c r="DW194" s="137"/>
    </row>
    <row r="195" spans="1:127" ht="15">
      <c r="A195" s="106"/>
      <c r="B195" s="106"/>
      <c r="C195" s="153"/>
      <c r="D195" s="147"/>
      <c r="E195" s="108"/>
      <c r="F195" s="148"/>
      <c r="G195" s="148"/>
      <c r="H195" s="110"/>
      <c r="I195" s="148"/>
      <c r="J195" s="148"/>
      <c r="K195" s="148"/>
      <c r="L195" s="148"/>
      <c r="M195" s="111"/>
      <c r="N195" s="139"/>
      <c r="O195" s="140"/>
      <c r="P195" s="135"/>
      <c r="Q195" s="141"/>
      <c r="R195" s="139"/>
      <c r="S195" s="142"/>
      <c r="T195" s="140"/>
      <c r="U195" s="139"/>
      <c r="V195" s="139"/>
      <c r="W195" s="139"/>
      <c r="X195" s="139"/>
      <c r="Y195" s="118"/>
      <c r="Z195" s="139"/>
      <c r="AA195" s="139"/>
      <c r="AB195" s="139"/>
      <c r="AC195" s="139"/>
      <c r="AD195" s="139"/>
      <c r="AE195" s="139"/>
      <c r="AF195" s="139"/>
      <c r="AG195" s="139"/>
      <c r="AH195" s="139"/>
      <c r="AI195" s="139"/>
      <c r="AJ195" s="139"/>
      <c r="AK195" s="139"/>
      <c r="AL195" s="139"/>
      <c r="AM195" s="139"/>
      <c r="AN195" s="120"/>
      <c r="AO195" s="149"/>
      <c r="AP195" s="149"/>
      <c r="AQ195" s="149"/>
      <c r="AR195" s="139"/>
      <c r="AS195" s="139"/>
      <c r="AT195" s="123"/>
      <c r="AU195" s="139"/>
      <c r="AV195" s="145"/>
      <c r="AW195" s="150"/>
      <c r="AX195" s="139"/>
      <c r="AY195" s="139"/>
      <c r="AZ195" s="139"/>
      <c r="BA195" s="139"/>
      <c r="BB195" s="151"/>
      <c r="BC195" s="151"/>
      <c r="BD195" s="151"/>
      <c r="BE195" s="151"/>
      <c r="BF195" s="151"/>
      <c r="BG195" s="151"/>
      <c r="BH195" s="139"/>
      <c r="BI195" s="139"/>
      <c r="BJ195" s="139"/>
      <c r="BK195" s="139"/>
      <c r="BL195" s="139"/>
      <c r="BM195" s="146"/>
      <c r="BN195" s="141"/>
      <c r="BO195" s="124"/>
      <c r="BP195" s="137"/>
      <c r="BQ195" s="125"/>
      <c r="BR195" s="125"/>
      <c r="BS195" s="125"/>
      <c r="BT195" s="125"/>
      <c r="BU195" s="126"/>
      <c r="BV195" s="127"/>
      <c r="BW195" s="114"/>
      <c r="BX195" s="115"/>
      <c r="BY195" s="128"/>
      <c r="BZ195" s="129"/>
      <c r="CA195" s="117"/>
      <c r="CB195" s="130"/>
      <c r="CC195" s="130"/>
      <c r="CD195" s="130"/>
      <c r="CE195" s="117"/>
      <c r="CF195" s="130"/>
      <c r="CG195" s="131"/>
      <c r="CH195" s="112"/>
      <c r="CI195" s="112"/>
      <c r="CJ195" s="131"/>
      <c r="CK195" s="131"/>
      <c r="CL195" s="131"/>
      <c r="CM195" s="131"/>
      <c r="CN195" s="112"/>
      <c r="CO195" s="131"/>
      <c r="CP195" s="131"/>
      <c r="CQ195" s="131"/>
      <c r="CR195" s="131"/>
      <c r="CS195" s="112"/>
      <c r="CT195" s="112"/>
      <c r="CU195" s="132"/>
      <c r="CV195" s="112"/>
      <c r="CW195" s="112"/>
      <c r="CX195" s="133"/>
      <c r="CY195" s="112"/>
      <c r="CZ195" s="112"/>
      <c r="DA195" s="131"/>
      <c r="DB195" s="117"/>
      <c r="DC195" s="112"/>
      <c r="DD195" s="134"/>
      <c r="DE195" s="112"/>
      <c r="DF195" s="112"/>
      <c r="DG195" s="112"/>
      <c r="DH195" s="112"/>
      <c r="DI195" s="135"/>
      <c r="DJ195" s="135"/>
      <c r="DK195" s="135"/>
      <c r="DL195" s="135"/>
      <c r="DM195" s="135"/>
      <c r="DN195" s="135"/>
      <c r="DO195" s="112"/>
      <c r="DP195" s="112"/>
      <c r="DQ195" s="112"/>
      <c r="DR195" s="112"/>
      <c r="DS195" s="136"/>
      <c r="DT195" s="115"/>
      <c r="DU195" s="132"/>
      <c r="DV195" s="124"/>
      <c r="DW195" s="137"/>
    </row>
    <row r="196" spans="1:127" ht="15">
      <c r="A196" s="106"/>
      <c r="B196" s="106"/>
      <c r="C196" s="153"/>
      <c r="D196" s="147"/>
      <c r="E196" s="108"/>
      <c r="F196" s="148"/>
      <c r="G196" s="148"/>
      <c r="H196" s="110"/>
      <c r="I196" s="148"/>
      <c r="J196" s="148"/>
      <c r="K196" s="148"/>
      <c r="L196" s="148"/>
      <c r="M196" s="111"/>
      <c r="N196" s="139"/>
      <c r="O196" s="140"/>
      <c r="P196" s="135"/>
      <c r="Q196" s="141"/>
      <c r="R196" s="139"/>
      <c r="S196" s="142"/>
      <c r="T196" s="140"/>
      <c r="U196" s="139"/>
      <c r="V196" s="139"/>
      <c r="W196" s="139"/>
      <c r="X196" s="139"/>
      <c r="Y196" s="118"/>
      <c r="Z196" s="139"/>
      <c r="AA196" s="139"/>
      <c r="AB196" s="139"/>
      <c r="AC196" s="139"/>
      <c r="AD196" s="139"/>
      <c r="AE196" s="139"/>
      <c r="AF196" s="139"/>
      <c r="AG196" s="139"/>
      <c r="AH196" s="139"/>
      <c r="AI196" s="139"/>
      <c r="AJ196" s="139"/>
      <c r="AK196" s="139"/>
      <c r="AL196" s="139"/>
      <c r="AM196" s="139"/>
      <c r="AN196" s="120"/>
      <c r="AO196" s="149"/>
      <c r="AP196" s="149"/>
      <c r="AQ196" s="149"/>
      <c r="AR196" s="139"/>
      <c r="AS196" s="139"/>
      <c r="AT196" s="123"/>
      <c r="AU196" s="139"/>
      <c r="AV196" s="145"/>
      <c r="AW196" s="150"/>
      <c r="AX196" s="139"/>
      <c r="AY196" s="139"/>
      <c r="AZ196" s="139"/>
      <c r="BA196" s="139"/>
      <c r="BB196" s="151"/>
      <c r="BC196" s="151"/>
      <c r="BD196" s="151"/>
      <c r="BE196" s="151"/>
      <c r="BF196" s="151"/>
      <c r="BG196" s="151"/>
      <c r="BH196" s="139"/>
      <c r="BI196" s="139"/>
      <c r="BJ196" s="139"/>
      <c r="BK196" s="139"/>
      <c r="BL196" s="139"/>
      <c r="BM196" s="146"/>
      <c r="BN196" s="141"/>
      <c r="BO196" s="124"/>
      <c r="BP196" s="137"/>
      <c r="BQ196" s="125"/>
      <c r="BR196" s="125"/>
      <c r="BS196" s="125"/>
      <c r="BT196" s="125"/>
      <c r="BU196" s="126"/>
      <c r="BV196" s="127"/>
      <c r="BW196" s="114"/>
      <c r="BX196" s="115"/>
      <c r="BY196" s="128"/>
      <c r="BZ196" s="129"/>
      <c r="CA196" s="117"/>
      <c r="CB196" s="130"/>
      <c r="CC196" s="130"/>
      <c r="CD196" s="130"/>
      <c r="CE196" s="117"/>
      <c r="CF196" s="130"/>
      <c r="CG196" s="131"/>
      <c r="CH196" s="112"/>
      <c r="CI196" s="112"/>
      <c r="CJ196" s="131"/>
      <c r="CK196" s="131"/>
      <c r="CL196" s="131"/>
      <c r="CM196" s="131"/>
      <c r="CN196" s="112"/>
      <c r="CO196" s="131"/>
      <c r="CP196" s="131"/>
      <c r="CQ196" s="131"/>
      <c r="CR196" s="131"/>
      <c r="CS196" s="112"/>
      <c r="CT196" s="112"/>
      <c r="CU196" s="132"/>
      <c r="CV196" s="112"/>
      <c r="CW196" s="112"/>
      <c r="CX196" s="133"/>
      <c r="CY196" s="112"/>
      <c r="CZ196" s="112"/>
      <c r="DA196" s="131"/>
      <c r="DB196" s="117"/>
      <c r="DC196" s="112"/>
      <c r="DD196" s="134"/>
      <c r="DE196" s="112"/>
      <c r="DF196" s="112"/>
      <c r="DG196" s="112"/>
      <c r="DH196" s="112"/>
      <c r="DI196" s="135"/>
      <c r="DJ196" s="135"/>
      <c r="DK196" s="135"/>
      <c r="DL196" s="135"/>
      <c r="DM196" s="135"/>
      <c r="DN196" s="135"/>
      <c r="DO196" s="112"/>
      <c r="DP196" s="112"/>
      <c r="DQ196" s="112"/>
      <c r="DR196" s="112"/>
      <c r="DS196" s="136"/>
      <c r="DT196" s="115"/>
      <c r="DU196" s="132"/>
      <c r="DV196" s="124"/>
      <c r="DW196" s="137"/>
    </row>
    <row r="197" spans="1:127" ht="15">
      <c r="A197" s="106"/>
      <c r="B197" s="106"/>
      <c r="C197" s="153"/>
      <c r="D197" s="147"/>
      <c r="E197" s="108"/>
      <c r="F197" s="148"/>
      <c r="G197" s="148"/>
      <c r="H197" s="110"/>
      <c r="I197" s="148"/>
      <c r="J197" s="148"/>
      <c r="K197" s="148"/>
      <c r="L197" s="148"/>
      <c r="M197" s="111"/>
      <c r="N197" s="139"/>
      <c r="O197" s="140"/>
      <c r="P197" s="135"/>
      <c r="Q197" s="141"/>
      <c r="R197" s="139"/>
      <c r="S197" s="142"/>
      <c r="T197" s="140"/>
      <c r="U197" s="139"/>
      <c r="V197" s="139"/>
      <c r="W197" s="139"/>
      <c r="X197" s="139"/>
      <c r="Y197" s="118"/>
      <c r="Z197" s="139"/>
      <c r="AA197" s="139"/>
      <c r="AB197" s="139"/>
      <c r="AC197" s="139"/>
      <c r="AD197" s="139"/>
      <c r="AE197" s="139"/>
      <c r="AF197" s="139"/>
      <c r="AG197" s="139"/>
      <c r="AH197" s="139"/>
      <c r="AI197" s="139"/>
      <c r="AJ197" s="139"/>
      <c r="AK197" s="139"/>
      <c r="AL197" s="139"/>
      <c r="AM197" s="139"/>
      <c r="AN197" s="120"/>
      <c r="AO197" s="149"/>
      <c r="AP197" s="149"/>
      <c r="AQ197" s="149"/>
      <c r="AR197" s="139"/>
      <c r="AS197" s="139"/>
      <c r="AT197" s="123"/>
      <c r="AU197" s="139"/>
      <c r="AV197" s="145"/>
      <c r="AW197" s="150"/>
      <c r="AX197" s="139"/>
      <c r="AY197" s="139"/>
      <c r="AZ197" s="139"/>
      <c r="BA197" s="139"/>
      <c r="BB197" s="151"/>
      <c r="BC197" s="151"/>
      <c r="BD197" s="151"/>
      <c r="BE197" s="151"/>
      <c r="BF197" s="151"/>
      <c r="BG197" s="151"/>
      <c r="BH197" s="139"/>
      <c r="BI197" s="139"/>
      <c r="BJ197" s="139"/>
      <c r="BK197" s="139"/>
      <c r="BL197" s="139"/>
      <c r="BM197" s="146"/>
      <c r="BN197" s="141"/>
      <c r="BO197" s="124"/>
      <c r="BP197" s="137"/>
      <c r="BQ197" s="125"/>
      <c r="BR197" s="125"/>
      <c r="BS197" s="125"/>
      <c r="BT197" s="125"/>
      <c r="BU197" s="126"/>
      <c r="BV197" s="127"/>
      <c r="BW197" s="114"/>
      <c r="BX197" s="115"/>
      <c r="BY197" s="128"/>
      <c r="BZ197" s="129"/>
      <c r="CA197" s="117"/>
      <c r="CB197" s="130"/>
      <c r="CC197" s="130"/>
      <c r="CD197" s="130"/>
      <c r="CE197" s="117"/>
      <c r="CF197" s="130"/>
      <c r="CG197" s="131"/>
      <c r="CH197" s="112"/>
      <c r="CI197" s="112"/>
      <c r="CJ197" s="131"/>
      <c r="CK197" s="131"/>
      <c r="CL197" s="131"/>
      <c r="CM197" s="131"/>
      <c r="CN197" s="112"/>
      <c r="CO197" s="131"/>
      <c r="CP197" s="131"/>
      <c r="CQ197" s="131"/>
      <c r="CR197" s="131"/>
      <c r="CS197" s="112"/>
      <c r="CT197" s="112"/>
      <c r="CU197" s="132"/>
      <c r="CV197" s="112"/>
      <c r="CW197" s="112"/>
      <c r="CX197" s="133"/>
      <c r="CY197" s="112"/>
      <c r="CZ197" s="112"/>
      <c r="DA197" s="131"/>
      <c r="DB197" s="117"/>
      <c r="DC197" s="112"/>
      <c r="DD197" s="134"/>
      <c r="DE197" s="112"/>
      <c r="DF197" s="112"/>
      <c r="DG197" s="112"/>
      <c r="DH197" s="112"/>
      <c r="DI197" s="135"/>
      <c r="DJ197" s="135"/>
      <c r="DK197" s="135"/>
      <c r="DL197" s="135"/>
      <c r="DM197" s="135"/>
      <c r="DN197" s="135"/>
      <c r="DO197" s="112"/>
      <c r="DP197" s="112"/>
      <c r="DQ197" s="112"/>
      <c r="DR197" s="112"/>
      <c r="DS197" s="136"/>
      <c r="DT197" s="115"/>
      <c r="DU197" s="132"/>
      <c r="DV197" s="124"/>
      <c r="DW197" s="137"/>
    </row>
    <row r="214" spans="113:113">
      <c r="DI214" s="84"/>
    </row>
  </sheetData>
  <autoFilter ref="A3:DW76" xr:uid="{64419ED4-2287-4C00-BCE8-6FBD7C098489}">
    <filterColumn colId="116">
      <filters>
        <filter val="$0.0164"/>
        <filter val="$0.0268"/>
        <filter val="$0.0301"/>
        <filter val="$0.0354"/>
        <filter val="$0.0511"/>
        <filter val="$0.0548"/>
        <filter val="$0.0562"/>
        <filter val="$0.0590"/>
        <filter val="$0.0602"/>
        <filter val="$0.0655"/>
        <filter val="$0.0656"/>
        <filter val="$0.0663"/>
        <filter val="$0.0722"/>
        <filter val="$0.0779"/>
        <filter val="$0.0782"/>
        <filter val="$0.0797"/>
        <filter val="$0.0847"/>
        <filter val="$0.0960"/>
        <filter val="$0.1166"/>
        <filter val="$0.1255"/>
        <filter val="$0.1349"/>
        <filter val="$0.1451"/>
        <filter val="$0.1453"/>
        <filter val="$0.1471"/>
        <filter val="$0.1622"/>
        <filter val="$0.1649"/>
        <filter val="$0.1652"/>
        <filter val="$0.1653"/>
        <filter val="$0.1776"/>
        <filter val="$0.1912"/>
        <filter val="$0.2083"/>
        <filter val="$0.2305"/>
        <filter val="$0.2379"/>
        <filter val="$0.2386"/>
        <filter val="$0.2409"/>
        <filter val="$0.2998"/>
        <filter val="$0.4420"/>
        <filter val="$0.5454"/>
        <filter val="$0.6371"/>
        <filter val="$0.6915"/>
        <filter val="$0.7497"/>
        <filter val="$0.8837"/>
        <filter val="$1.1492"/>
        <filter val="$1.2309"/>
        <filter val="$1.3116"/>
        <filter val="$1.3129"/>
        <filter val="$1.4081"/>
        <filter val="$1.4485"/>
        <filter val="$1.4540"/>
        <filter val="$1.4647"/>
        <filter val="$1.5108"/>
        <filter val="$1.6273"/>
        <filter val="$1.9923"/>
        <filter val="$2.7830"/>
        <filter val="$3.1330"/>
        <filter val="$3.3174"/>
        <filter val="$3.7474"/>
      </filters>
    </filterColumn>
  </autoFilter>
  <conditionalFormatting sqref="A4:A197">
    <cfRule type="duplicateValues" dxfId="1" priority="2"/>
  </conditionalFormatting>
  <conditionalFormatting sqref="BM4:BN197 DT4:DU197">
    <cfRule type="containsErrors" dxfId="0" priority="1">
      <formula>ISERROR(BM4)</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5E716-5459-4BE1-BEBC-73FB2D5BF3AF}">
  <dimension ref="A1:Y181"/>
  <sheetViews>
    <sheetView topLeftCell="A38" workbookViewId="0">
      <selection activeCell="A84" sqref="A84:XFD1048576"/>
    </sheetView>
  </sheetViews>
  <sheetFormatPr defaultRowHeight="14.5"/>
  <cols>
    <col min="21" max="21" width="10.90625" customWidth="1"/>
  </cols>
  <sheetData>
    <row r="1" spans="1:25" ht="39">
      <c r="A1" s="64" t="s">
        <v>41</v>
      </c>
      <c r="B1" s="64" t="s">
        <v>0</v>
      </c>
      <c r="C1" s="65" t="s">
        <v>42</v>
      </c>
      <c r="D1" s="64" t="s">
        <v>43</v>
      </c>
      <c r="E1" s="65" t="s">
        <v>44</v>
      </c>
      <c r="F1" s="65" t="s">
        <v>1</v>
      </c>
      <c r="G1" s="65" t="s">
        <v>45</v>
      </c>
      <c r="H1" s="65" t="s">
        <v>2</v>
      </c>
      <c r="I1" s="65" t="s">
        <v>46</v>
      </c>
      <c r="J1" s="65" t="s">
        <v>3</v>
      </c>
      <c r="K1" s="66" t="s">
        <v>47</v>
      </c>
      <c r="L1" s="65" t="s">
        <v>4</v>
      </c>
      <c r="M1" s="64" t="s">
        <v>48</v>
      </c>
      <c r="N1" s="63"/>
      <c r="O1" s="63"/>
      <c r="P1" s="73"/>
      <c r="Q1" s="74" t="s">
        <v>43</v>
      </c>
      <c r="R1" s="75" t="s">
        <v>1</v>
      </c>
      <c r="S1" s="75" t="s">
        <v>2</v>
      </c>
      <c r="T1" s="75" t="s">
        <v>3</v>
      </c>
      <c r="U1" s="75" t="s">
        <v>4</v>
      </c>
      <c r="X1" s="159" t="s">
        <v>176</v>
      </c>
    </row>
    <row r="2" spans="1:25" ht="15">
      <c r="A2" s="67">
        <v>5501</v>
      </c>
      <c r="B2" s="72" t="s">
        <v>239</v>
      </c>
      <c r="C2" s="68">
        <v>2</v>
      </c>
      <c r="D2" s="69">
        <v>6.0600000000000001E-2</v>
      </c>
      <c r="E2" s="68">
        <v>1</v>
      </c>
      <c r="F2" s="69">
        <v>0</v>
      </c>
      <c r="G2" s="68">
        <v>5</v>
      </c>
      <c r="H2" s="69">
        <v>5.7000000000000002E-3</v>
      </c>
      <c r="I2" s="68">
        <v>6</v>
      </c>
      <c r="J2" s="69">
        <v>0</v>
      </c>
      <c r="K2" s="70"/>
      <c r="L2" s="69">
        <v>6.6299999999999998E-2</v>
      </c>
      <c r="M2" s="71" t="s">
        <v>49</v>
      </c>
      <c r="N2" s="63"/>
      <c r="O2" s="63"/>
      <c r="P2" s="73">
        <v>736</v>
      </c>
      <c r="Q2" s="76">
        <v>1.3027000000000002</v>
      </c>
      <c r="R2" s="76">
        <v>0.1532</v>
      </c>
      <c r="S2" s="76">
        <v>0</v>
      </c>
      <c r="T2" s="76">
        <v>0</v>
      </c>
      <c r="U2" s="76">
        <v>1.4559000000000002</v>
      </c>
      <c r="X2">
        <f>SUMIF(Mackenzie!P:P,'Upload File'!P2,Mackenzie!I:I)</f>
        <v>1.4559</v>
      </c>
      <c r="Y2" s="160">
        <f>U2-X2</f>
        <v>0</v>
      </c>
    </row>
    <row r="3" spans="1:25" ht="15">
      <c r="A3" s="67">
        <v>5501</v>
      </c>
      <c r="B3" s="72" t="s">
        <v>241</v>
      </c>
      <c r="C3" s="68">
        <v>2</v>
      </c>
      <c r="D3" s="69">
        <v>5.9900000000000002E-2</v>
      </c>
      <c r="E3" s="68">
        <v>1</v>
      </c>
      <c r="F3" s="69">
        <v>0</v>
      </c>
      <c r="G3" s="68">
        <v>5</v>
      </c>
      <c r="H3" s="69">
        <v>5.5999999999999999E-3</v>
      </c>
      <c r="I3" s="68">
        <v>6</v>
      </c>
      <c r="J3" s="69">
        <v>0</v>
      </c>
      <c r="K3" s="70"/>
      <c r="L3" s="69">
        <v>6.5500000000000003E-2</v>
      </c>
      <c r="M3" s="71" t="s">
        <v>49</v>
      </c>
      <c r="N3" s="63"/>
      <c r="O3" s="63"/>
      <c r="P3" s="73">
        <v>5501</v>
      </c>
      <c r="Q3" s="76">
        <v>1.8339999999999999</v>
      </c>
      <c r="R3" s="76">
        <v>0</v>
      </c>
      <c r="S3" s="76">
        <v>0.17170000000000002</v>
      </c>
      <c r="T3" s="76">
        <v>0</v>
      </c>
      <c r="U3" s="76">
        <v>2.0057</v>
      </c>
      <c r="X3">
        <f>SUMIF(Mackenzie!P:P,'Upload File'!P3,Mackenzie!I:I)</f>
        <v>2.0057</v>
      </c>
      <c r="Y3" s="160">
        <f t="shared" ref="Y3:Y5" si="0">U3-X3</f>
        <v>0</v>
      </c>
    </row>
    <row r="4" spans="1:25" ht="15">
      <c r="A4" s="67">
        <v>5501</v>
      </c>
      <c r="B4" s="72" t="s">
        <v>242</v>
      </c>
      <c r="C4" s="68">
        <v>2</v>
      </c>
      <c r="D4" s="69">
        <v>0.13270000000000001</v>
      </c>
      <c r="E4" s="68">
        <v>1</v>
      </c>
      <c r="F4" s="69">
        <v>0</v>
      </c>
      <c r="G4" s="68">
        <v>5</v>
      </c>
      <c r="H4" s="69">
        <v>1.24E-2</v>
      </c>
      <c r="I4" s="68">
        <v>6</v>
      </c>
      <c r="J4" s="69">
        <v>0</v>
      </c>
      <c r="K4" s="70"/>
      <c r="L4" s="69">
        <v>0.14510000000000001</v>
      </c>
      <c r="M4" s="71" t="s">
        <v>49</v>
      </c>
      <c r="N4" s="63"/>
      <c r="O4" s="63"/>
      <c r="P4" s="73">
        <v>3218</v>
      </c>
      <c r="Q4" s="76">
        <v>0.51700000000000013</v>
      </c>
      <c r="R4" s="76">
        <v>6.0999999999999992E-2</v>
      </c>
      <c r="S4" s="76">
        <v>31.129000000000001</v>
      </c>
      <c r="T4" s="76">
        <v>0</v>
      </c>
      <c r="U4" s="76">
        <v>31.707000000000001</v>
      </c>
      <c r="X4">
        <f>SUMIF(Mackenzie!P:P,'Upload File'!P4,Mackenzie!I:I)</f>
        <v>31.707000000000001</v>
      </c>
      <c r="Y4" s="160">
        <f t="shared" si="0"/>
        <v>0</v>
      </c>
    </row>
    <row r="5" spans="1:25" ht="15">
      <c r="A5" s="67">
        <v>5501</v>
      </c>
      <c r="B5" s="72" t="s">
        <v>243</v>
      </c>
      <c r="C5" s="68">
        <v>2</v>
      </c>
      <c r="D5" s="69">
        <v>0.15079999999999999</v>
      </c>
      <c r="E5" s="68">
        <v>1</v>
      </c>
      <c r="F5" s="69">
        <v>0</v>
      </c>
      <c r="G5" s="68">
        <v>5</v>
      </c>
      <c r="H5" s="69">
        <v>1.41E-2</v>
      </c>
      <c r="I5" s="68">
        <v>6</v>
      </c>
      <c r="J5" s="69">
        <v>0</v>
      </c>
      <c r="K5" s="70"/>
      <c r="L5" s="69">
        <v>0.16489999999999999</v>
      </c>
      <c r="M5" s="71" t="s">
        <v>49</v>
      </c>
      <c r="N5" s="63"/>
      <c r="O5" s="63"/>
      <c r="P5" s="73">
        <v>3219</v>
      </c>
      <c r="Q5" s="76">
        <v>2.3498000000000001</v>
      </c>
      <c r="R5" s="76">
        <v>0</v>
      </c>
      <c r="S5" s="76">
        <v>0</v>
      </c>
      <c r="T5" s="76">
        <v>0</v>
      </c>
      <c r="U5" s="76">
        <v>2.3498000000000001</v>
      </c>
      <c r="X5">
        <f>SUMIF(Mackenzie!P:P,'Upload File'!P5,Mackenzie!I:I)</f>
        <v>2.3498000000000001</v>
      </c>
      <c r="Y5" s="160">
        <f t="shared" si="0"/>
        <v>0</v>
      </c>
    </row>
    <row r="6" spans="1:25" ht="15.5" thickBot="1">
      <c r="A6" s="67">
        <v>5501</v>
      </c>
      <c r="B6" s="72" t="s">
        <v>244</v>
      </c>
      <c r="C6" s="68">
        <v>2</v>
      </c>
      <c r="D6" s="69">
        <v>0.21820000000000001</v>
      </c>
      <c r="E6" s="68">
        <v>1</v>
      </c>
      <c r="F6" s="69">
        <v>0</v>
      </c>
      <c r="G6" s="68">
        <v>5</v>
      </c>
      <c r="H6" s="69">
        <v>2.0400000000000001E-2</v>
      </c>
      <c r="I6" s="68">
        <v>6</v>
      </c>
      <c r="J6" s="69">
        <v>0</v>
      </c>
      <c r="K6" s="70"/>
      <c r="L6" s="69">
        <v>0.23860000000000001</v>
      </c>
      <c r="M6" s="71" t="s">
        <v>49</v>
      </c>
      <c r="N6" s="63"/>
      <c r="O6" s="63"/>
      <c r="P6" s="73"/>
      <c r="Q6" s="77">
        <v>6.0035000000000007</v>
      </c>
      <c r="R6" s="77">
        <v>0.2142</v>
      </c>
      <c r="S6" s="77">
        <v>31.300700000000003</v>
      </c>
      <c r="T6" s="77">
        <v>0</v>
      </c>
      <c r="U6" s="77">
        <v>37.5184</v>
      </c>
      <c r="Y6" s="160"/>
    </row>
    <row r="7" spans="1:25" ht="15.5" thickTop="1">
      <c r="A7" s="67">
        <v>5501</v>
      </c>
      <c r="B7" s="72" t="s">
        <v>297</v>
      </c>
      <c r="C7" s="68">
        <v>2</v>
      </c>
      <c r="D7" s="69">
        <v>8.7800000000000003E-2</v>
      </c>
      <c r="E7" s="68">
        <v>1</v>
      </c>
      <c r="F7" s="69">
        <v>0</v>
      </c>
      <c r="G7" s="68">
        <v>5</v>
      </c>
      <c r="H7" s="69">
        <v>8.2000000000000007E-3</v>
      </c>
      <c r="I7" s="68">
        <v>6</v>
      </c>
      <c r="J7" s="69">
        <v>0</v>
      </c>
      <c r="K7" s="70"/>
      <c r="L7" s="69">
        <v>9.6000000000000002E-2</v>
      </c>
      <c r="M7" s="71" t="s">
        <v>49</v>
      </c>
      <c r="N7" s="63"/>
      <c r="O7" s="63"/>
      <c r="P7" s="73" t="s">
        <v>50</v>
      </c>
      <c r="Q7" s="76">
        <v>6.0035000000000007</v>
      </c>
      <c r="R7" s="76">
        <v>0.21420000000000003</v>
      </c>
      <c r="S7" s="76">
        <v>31.300700000000006</v>
      </c>
      <c r="T7" s="78">
        <v>0</v>
      </c>
      <c r="U7" s="76">
        <v>37.518400000000007</v>
      </c>
      <c r="Y7" s="160"/>
    </row>
    <row r="8" spans="1:25" ht="15.5" thickBot="1">
      <c r="A8" s="67">
        <v>5501</v>
      </c>
      <c r="B8" s="72" t="s">
        <v>245</v>
      </c>
      <c r="C8" s="68">
        <v>2</v>
      </c>
      <c r="D8" s="69">
        <v>0.15110000000000001</v>
      </c>
      <c r="E8" s="68">
        <v>1</v>
      </c>
      <c r="F8" s="69">
        <v>0</v>
      </c>
      <c r="G8" s="68">
        <v>5</v>
      </c>
      <c r="H8" s="69">
        <v>1.4200000000000001E-2</v>
      </c>
      <c r="I8" s="68">
        <v>6</v>
      </c>
      <c r="J8" s="69">
        <v>0</v>
      </c>
      <c r="K8" s="70"/>
      <c r="L8" s="69">
        <v>0.1653</v>
      </c>
      <c r="M8" s="71" t="s">
        <v>49</v>
      </c>
      <c r="N8" s="63"/>
      <c r="O8" s="63"/>
      <c r="P8" s="73"/>
      <c r="Q8" s="79">
        <v>0</v>
      </c>
      <c r="R8" s="79">
        <v>0</v>
      </c>
      <c r="S8" s="79">
        <v>0</v>
      </c>
      <c r="T8" s="79">
        <v>0</v>
      </c>
      <c r="U8" s="79">
        <v>0</v>
      </c>
      <c r="Y8" s="160"/>
    </row>
    <row r="9" spans="1:25" ht="15.5" thickTop="1">
      <c r="A9" s="67">
        <v>5501</v>
      </c>
      <c r="B9" s="72" t="s">
        <v>246</v>
      </c>
      <c r="C9" s="68">
        <v>2</v>
      </c>
      <c r="D9" s="69">
        <v>0.2175</v>
      </c>
      <c r="E9" s="68">
        <v>1</v>
      </c>
      <c r="F9" s="69">
        <v>0</v>
      </c>
      <c r="G9" s="68">
        <v>5</v>
      </c>
      <c r="H9" s="69">
        <v>2.0400000000000001E-2</v>
      </c>
      <c r="I9" s="68">
        <v>6</v>
      </c>
      <c r="J9" s="69">
        <v>0</v>
      </c>
      <c r="K9" s="70"/>
      <c r="L9" s="69">
        <v>0.2379</v>
      </c>
      <c r="M9" s="71" t="s">
        <v>49</v>
      </c>
      <c r="N9" s="63"/>
      <c r="O9" s="63"/>
      <c r="P9" s="73"/>
      <c r="Q9" s="76"/>
      <c r="R9" s="76"/>
      <c r="S9" s="76"/>
      <c r="T9" s="76"/>
      <c r="U9" s="76"/>
      <c r="Y9" s="160"/>
    </row>
    <row r="10" spans="1:25" ht="15">
      <c r="A10" s="67">
        <v>5501</v>
      </c>
      <c r="B10" s="72" t="s">
        <v>247</v>
      </c>
      <c r="C10" s="68">
        <v>2</v>
      </c>
      <c r="D10" s="69">
        <v>0.21820000000000001</v>
      </c>
      <c r="E10" s="68">
        <v>1</v>
      </c>
      <c r="F10" s="69">
        <v>0</v>
      </c>
      <c r="G10" s="68">
        <v>5</v>
      </c>
      <c r="H10" s="69">
        <v>2.0400000000000001E-2</v>
      </c>
      <c r="I10" s="68">
        <v>6</v>
      </c>
      <c r="J10" s="69">
        <v>0</v>
      </c>
      <c r="K10" s="70"/>
      <c r="L10" s="69">
        <v>0.23860000000000001</v>
      </c>
      <c r="M10" s="71" t="s">
        <v>49</v>
      </c>
      <c r="N10" s="63"/>
      <c r="O10" s="63"/>
      <c r="P10" s="73"/>
      <c r="Q10" s="76"/>
      <c r="R10" s="76"/>
      <c r="S10" s="76"/>
      <c r="T10" s="76"/>
      <c r="U10" s="76"/>
      <c r="Y10" s="160"/>
    </row>
    <row r="11" spans="1:25" ht="15">
      <c r="A11" s="67">
        <v>5501</v>
      </c>
      <c r="B11" s="72" t="s">
        <v>248</v>
      </c>
      <c r="C11" s="68">
        <v>2</v>
      </c>
      <c r="D11" s="69">
        <v>0.13289999999999999</v>
      </c>
      <c r="E11" s="68">
        <v>1</v>
      </c>
      <c r="F11" s="69">
        <v>0</v>
      </c>
      <c r="G11" s="68">
        <v>5</v>
      </c>
      <c r="H11" s="69">
        <v>1.24E-2</v>
      </c>
      <c r="I11" s="68">
        <v>6</v>
      </c>
      <c r="J11" s="69">
        <v>0</v>
      </c>
      <c r="K11" s="70"/>
      <c r="L11" s="69">
        <v>0.14529999999999998</v>
      </c>
      <c r="M11" s="71" t="s">
        <v>49</v>
      </c>
      <c r="N11" s="63"/>
      <c r="O11" s="63"/>
      <c r="P11" s="73"/>
      <c r="Q11" s="76"/>
      <c r="R11" s="76"/>
      <c r="S11" s="76"/>
      <c r="T11" s="76"/>
      <c r="U11" s="76"/>
      <c r="Y11" s="160"/>
    </row>
    <row r="12" spans="1:25" ht="15">
      <c r="A12" s="67">
        <v>5501</v>
      </c>
      <c r="B12" s="72" t="s">
        <v>249</v>
      </c>
      <c r="C12" s="68">
        <v>2</v>
      </c>
      <c r="D12" s="69">
        <v>0.2203</v>
      </c>
      <c r="E12" s="68">
        <v>1</v>
      </c>
      <c r="F12" s="69">
        <v>0</v>
      </c>
      <c r="G12" s="68">
        <v>5</v>
      </c>
      <c r="H12" s="69">
        <v>2.06E-2</v>
      </c>
      <c r="I12" s="68">
        <v>6</v>
      </c>
      <c r="J12" s="69">
        <v>0</v>
      </c>
      <c r="K12" s="70"/>
      <c r="L12" s="69">
        <v>0.2409</v>
      </c>
      <c r="M12" s="71" t="s">
        <v>49</v>
      </c>
      <c r="N12" s="63"/>
      <c r="O12" s="63"/>
      <c r="P12" s="73"/>
      <c r="Q12" s="76"/>
      <c r="R12" s="76"/>
      <c r="S12" s="76"/>
      <c r="T12" s="76"/>
      <c r="U12" s="76"/>
      <c r="Y12" s="160"/>
    </row>
    <row r="13" spans="1:25" ht="15">
      <c r="A13" s="67">
        <v>5501</v>
      </c>
      <c r="B13" s="72" t="s">
        <v>250</v>
      </c>
      <c r="C13" s="68">
        <v>2</v>
      </c>
      <c r="D13" s="69">
        <v>7.7399999999999997E-2</v>
      </c>
      <c r="E13" s="68">
        <v>1</v>
      </c>
      <c r="F13" s="69">
        <v>0</v>
      </c>
      <c r="G13" s="68">
        <v>5</v>
      </c>
      <c r="H13" s="69">
        <v>7.3000000000000001E-3</v>
      </c>
      <c r="I13" s="68">
        <v>6</v>
      </c>
      <c r="J13" s="69">
        <v>0</v>
      </c>
      <c r="K13" s="70"/>
      <c r="L13" s="69">
        <v>8.4699999999999998E-2</v>
      </c>
      <c r="M13" s="71" t="s">
        <v>49</v>
      </c>
      <c r="N13" s="63"/>
      <c r="O13" s="63"/>
      <c r="P13" s="73"/>
      <c r="Q13" s="76"/>
      <c r="R13" s="76"/>
      <c r="S13" s="76"/>
      <c r="T13" s="76"/>
      <c r="U13" s="76"/>
      <c r="Y13" s="160"/>
    </row>
    <row r="14" spans="1:25" ht="15">
      <c r="A14" s="67">
        <v>736</v>
      </c>
      <c r="B14" s="72" t="s">
        <v>257</v>
      </c>
      <c r="C14" s="68">
        <v>2</v>
      </c>
      <c r="D14" s="69">
        <v>5.28E-2</v>
      </c>
      <c r="E14" s="68">
        <v>1</v>
      </c>
      <c r="F14" s="69">
        <v>6.1999999999999998E-3</v>
      </c>
      <c r="G14" s="68">
        <v>5</v>
      </c>
      <c r="H14" s="69">
        <v>0</v>
      </c>
      <c r="I14" s="68">
        <v>6</v>
      </c>
      <c r="J14" s="69">
        <v>0</v>
      </c>
      <c r="K14" s="70"/>
      <c r="L14" s="69">
        <v>5.8999999999999997E-2</v>
      </c>
      <c r="M14" s="71" t="s">
        <v>49</v>
      </c>
      <c r="N14" s="63"/>
      <c r="O14" s="63"/>
      <c r="P14" s="73"/>
      <c r="Q14" s="76"/>
      <c r="R14" s="76"/>
      <c r="S14" s="76"/>
      <c r="T14" s="76"/>
      <c r="U14" s="76"/>
      <c r="Y14" s="160"/>
    </row>
    <row r="15" spans="1:25" ht="15">
      <c r="A15" s="67">
        <v>736</v>
      </c>
      <c r="B15" s="72" t="s">
        <v>258</v>
      </c>
      <c r="C15" s="68">
        <v>2</v>
      </c>
      <c r="D15" s="69">
        <v>6.9699999999999998E-2</v>
      </c>
      <c r="E15" s="68">
        <v>1</v>
      </c>
      <c r="F15" s="69">
        <v>8.2000000000000007E-3</v>
      </c>
      <c r="G15" s="68">
        <v>5</v>
      </c>
      <c r="H15" s="69">
        <v>0</v>
      </c>
      <c r="I15" s="68">
        <v>6</v>
      </c>
      <c r="J15" s="69">
        <v>0</v>
      </c>
      <c r="K15" s="70"/>
      <c r="L15" s="69">
        <v>7.7899999999999997E-2</v>
      </c>
      <c r="M15" s="71" t="s">
        <v>49</v>
      </c>
      <c r="N15" s="63"/>
      <c r="O15" s="63"/>
      <c r="P15" s="73"/>
      <c r="Q15" s="163"/>
      <c r="R15" s="163"/>
      <c r="S15" s="163"/>
      <c r="T15" s="163"/>
      <c r="U15" s="163"/>
      <c r="Y15" s="160"/>
    </row>
    <row r="16" spans="1:25" ht="15">
      <c r="A16" s="67">
        <v>736</v>
      </c>
      <c r="B16" s="72" t="s">
        <v>259</v>
      </c>
      <c r="C16" s="68">
        <v>2</v>
      </c>
      <c r="D16" s="69">
        <v>5.9299999999999999E-2</v>
      </c>
      <c r="E16" s="68">
        <v>1</v>
      </c>
      <c r="F16" s="69">
        <v>7.0000000000000001E-3</v>
      </c>
      <c r="G16" s="68">
        <v>5</v>
      </c>
      <c r="H16" s="69">
        <v>0</v>
      </c>
      <c r="I16" s="68">
        <v>6</v>
      </c>
      <c r="J16" s="69">
        <v>0</v>
      </c>
      <c r="K16" s="70"/>
      <c r="L16" s="69">
        <v>6.6299999999999998E-2</v>
      </c>
      <c r="M16" s="71" t="s">
        <v>49</v>
      </c>
      <c r="N16" s="63"/>
      <c r="O16" s="63"/>
      <c r="P16" s="73"/>
      <c r="Q16" s="163"/>
      <c r="R16" s="163"/>
      <c r="S16" s="163"/>
      <c r="T16" s="163"/>
      <c r="U16" s="163"/>
      <c r="Y16" s="160"/>
    </row>
    <row r="17" spans="1:21" ht="15">
      <c r="A17" s="67">
        <v>736</v>
      </c>
      <c r="B17" s="72" t="s">
        <v>261</v>
      </c>
      <c r="C17" s="68">
        <v>2</v>
      </c>
      <c r="D17" s="69">
        <v>2.69E-2</v>
      </c>
      <c r="E17" s="68">
        <v>1</v>
      </c>
      <c r="F17" s="69">
        <v>3.2000000000000002E-3</v>
      </c>
      <c r="G17" s="68">
        <v>5</v>
      </c>
      <c r="H17" s="69">
        <v>0</v>
      </c>
      <c r="I17" s="68">
        <v>6</v>
      </c>
      <c r="J17" s="69">
        <v>0</v>
      </c>
      <c r="K17" s="70"/>
      <c r="L17" s="69">
        <v>3.0100000000000002E-2</v>
      </c>
      <c r="M17" s="71" t="s">
        <v>49</v>
      </c>
      <c r="N17" s="63"/>
      <c r="O17" s="63"/>
      <c r="P17" s="73"/>
      <c r="Q17" s="164"/>
      <c r="R17" s="164"/>
      <c r="S17" s="164"/>
      <c r="T17" s="164"/>
      <c r="U17" s="164"/>
    </row>
    <row r="18" spans="1:21" ht="15">
      <c r="A18" s="67">
        <v>736</v>
      </c>
      <c r="B18" s="72" t="s">
        <v>262</v>
      </c>
      <c r="C18" s="68">
        <v>2</v>
      </c>
      <c r="D18" s="69">
        <v>1.47E-2</v>
      </c>
      <c r="E18" s="68">
        <v>1</v>
      </c>
      <c r="F18" s="69">
        <v>1.6999999999999999E-3</v>
      </c>
      <c r="G18" s="68">
        <v>5</v>
      </c>
      <c r="H18" s="69">
        <v>0</v>
      </c>
      <c r="I18" s="68">
        <v>6</v>
      </c>
      <c r="J18" s="69">
        <v>0</v>
      </c>
      <c r="K18" s="70"/>
      <c r="L18" s="69">
        <v>1.6399999999999998E-2</v>
      </c>
      <c r="M18" s="71" t="s">
        <v>49</v>
      </c>
      <c r="N18" s="63"/>
      <c r="O18" s="63"/>
      <c r="P18" s="165"/>
      <c r="Q18" s="163"/>
      <c r="R18" s="163"/>
      <c r="S18" s="163"/>
      <c r="T18" s="78"/>
      <c r="U18" s="163"/>
    </row>
    <row r="19" spans="1:21" ht="15">
      <c r="A19" s="67">
        <v>736</v>
      </c>
      <c r="B19" s="72" t="s">
        <v>265</v>
      </c>
      <c r="C19" s="68">
        <v>2</v>
      </c>
      <c r="D19" s="69">
        <v>7.0000000000000007E-2</v>
      </c>
      <c r="E19" s="68">
        <v>1</v>
      </c>
      <c r="F19" s="69">
        <v>8.2000000000000007E-3</v>
      </c>
      <c r="G19" s="68">
        <v>5</v>
      </c>
      <c r="H19" s="69">
        <v>0</v>
      </c>
      <c r="I19" s="68">
        <v>6</v>
      </c>
      <c r="J19" s="69">
        <v>0</v>
      </c>
      <c r="K19" s="70"/>
      <c r="L19" s="69">
        <v>7.8200000000000006E-2</v>
      </c>
      <c r="M19" s="71" t="s">
        <v>49</v>
      </c>
      <c r="N19" s="63"/>
      <c r="O19" s="63"/>
      <c r="P19" s="63"/>
      <c r="Q19" s="166"/>
      <c r="R19" s="166"/>
      <c r="S19" s="166"/>
      <c r="T19" s="166"/>
      <c r="U19" s="166"/>
    </row>
    <row r="20" spans="1:21" ht="15">
      <c r="A20" s="67">
        <v>736</v>
      </c>
      <c r="B20" s="72" t="s">
        <v>269</v>
      </c>
      <c r="C20" s="68">
        <v>2</v>
      </c>
      <c r="D20" s="69">
        <v>2.4E-2</v>
      </c>
      <c r="E20" s="68">
        <v>1</v>
      </c>
      <c r="F20" s="69">
        <v>2.8E-3</v>
      </c>
      <c r="G20" s="68">
        <v>5</v>
      </c>
      <c r="H20" s="69">
        <v>0</v>
      </c>
      <c r="I20" s="68">
        <v>6</v>
      </c>
      <c r="J20" s="69">
        <v>0</v>
      </c>
      <c r="K20" s="70"/>
      <c r="L20" s="69">
        <v>2.6800000000000001E-2</v>
      </c>
      <c r="M20" s="71" t="s">
        <v>49</v>
      </c>
      <c r="N20" s="63"/>
      <c r="O20" s="63"/>
      <c r="P20" s="63"/>
      <c r="Q20" s="63"/>
      <c r="R20" s="63"/>
      <c r="S20" s="63"/>
      <c r="T20" s="63"/>
      <c r="U20" s="63"/>
    </row>
    <row r="21" spans="1:21" ht="15">
      <c r="A21" s="67">
        <v>736</v>
      </c>
      <c r="B21" s="72" t="s">
        <v>271</v>
      </c>
      <c r="C21" s="68">
        <v>2</v>
      </c>
      <c r="D21" s="69">
        <v>0.14779999999999999</v>
      </c>
      <c r="E21" s="68">
        <v>1</v>
      </c>
      <c r="F21" s="69">
        <v>1.7399999999999999E-2</v>
      </c>
      <c r="G21" s="68">
        <v>5</v>
      </c>
      <c r="H21" s="69">
        <v>0</v>
      </c>
      <c r="I21" s="68">
        <v>6</v>
      </c>
      <c r="J21" s="69">
        <v>0</v>
      </c>
      <c r="K21" s="70"/>
      <c r="L21" s="69">
        <v>0.16519999999999999</v>
      </c>
      <c r="M21" s="71" t="s">
        <v>49</v>
      </c>
      <c r="N21" s="63"/>
      <c r="O21" s="63"/>
      <c r="P21" s="63"/>
      <c r="Q21" s="63"/>
      <c r="R21" s="63"/>
      <c r="S21" s="63"/>
      <c r="T21" s="63"/>
      <c r="U21" s="63"/>
    </row>
    <row r="22" spans="1:21" ht="15">
      <c r="A22" s="67">
        <v>736</v>
      </c>
      <c r="B22" s="72" t="s">
        <v>272</v>
      </c>
      <c r="C22" s="68">
        <v>2</v>
      </c>
      <c r="D22" s="69">
        <v>0.14510000000000001</v>
      </c>
      <c r="E22" s="68">
        <v>1</v>
      </c>
      <c r="F22" s="69">
        <v>1.7100000000000001E-2</v>
      </c>
      <c r="G22" s="68">
        <v>5</v>
      </c>
      <c r="H22" s="69">
        <v>0</v>
      </c>
      <c r="I22" s="68">
        <v>6</v>
      </c>
      <c r="J22" s="69">
        <v>0</v>
      </c>
      <c r="K22" s="70"/>
      <c r="L22" s="69">
        <v>0.16220000000000001</v>
      </c>
      <c r="M22" s="71" t="s">
        <v>49</v>
      </c>
      <c r="N22" s="63"/>
      <c r="O22" s="63"/>
      <c r="P22" s="63"/>
      <c r="Q22" s="63"/>
      <c r="R22" s="63"/>
      <c r="S22" s="63"/>
      <c r="T22" s="63"/>
      <c r="U22" s="63"/>
    </row>
    <row r="23" spans="1:21" ht="15">
      <c r="A23" s="67">
        <v>736</v>
      </c>
      <c r="B23" s="72" t="s">
        <v>275</v>
      </c>
      <c r="C23" s="68">
        <v>2</v>
      </c>
      <c r="D23" s="69">
        <v>5.8700000000000002E-2</v>
      </c>
      <c r="E23" s="68">
        <v>1</v>
      </c>
      <c r="F23" s="69">
        <v>6.8999999999999999E-3</v>
      </c>
      <c r="G23" s="68">
        <v>5</v>
      </c>
      <c r="H23" s="69">
        <v>0</v>
      </c>
      <c r="I23" s="68">
        <v>6</v>
      </c>
      <c r="J23" s="69">
        <v>0</v>
      </c>
      <c r="K23" s="70"/>
      <c r="L23" s="69">
        <v>6.5600000000000006E-2</v>
      </c>
      <c r="M23" s="71" t="s">
        <v>49</v>
      </c>
      <c r="N23" s="63"/>
      <c r="O23" s="63"/>
      <c r="P23" s="63"/>
      <c r="Q23" s="63"/>
      <c r="R23" s="63"/>
      <c r="S23" s="63"/>
      <c r="T23" s="63"/>
      <c r="U23" s="63"/>
    </row>
    <row r="24" spans="1:21" ht="15">
      <c r="A24" s="67">
        <v>736</v>
      </c>
      <c r="B24" s="72" t="s">
        <v>276</v>
      </c>
      <c r="C24" s="68">
        <v>2</v>
      </c>
      <c r="D24" s="69">
        <v>6.4600000000000005E-2</v>
      </c>
      <c r="E24" s="68">
        <v>1</v>
      </c>
      <c r="F24" s="69">
        <v>7.6E-3</v>
      </c>
      <c r="G24" s="68">
        <v>5</v>
      </c>
      <c r="H24" s="69">
        <v>0</v>
      </c>
      <c r="I24" s="68">
        <v>6</v>
      </c>
      <c r="J24" s="69">
        <v>0</v>
      </c>
      <c r="K24" s="70"/>
      <c r="L24" s="69">
        <v>7.22E-2</v>
      </c>
      <c r="M24" s="71" t="s">
        <v>49</v>
      </c>
      <c r="N24" s="63"/>
      <c r="O24" s="63"/>
      <c r="P24" s="63"/>
      <c r="Q24" s="63"/>
      <c r="R24" s="63"/>
      <c r="S24" s="63"/>
      <c r="T24" s="63"/>
      <c r="U24" s="63"/>
    </row>
    <row r="25" spans="1:21" ht="15">
      <c r="A25" s="67">
        <v>736</v>
      </c>
      <c r="B25" s="72" t="s">
        <v>277</v>
      </c>
      <c r="C25" s="68">
        <v>2</v>
      </c>
      <c r="D25" s="69">
        <v>0.18640000000000001</v>
      </c>
      <c r="E25" s="68">
        <v>1</v>
      </c>
      <c r="F25" s="69">
        <v>2.1899999999999999E-2</v>
      </c>
      <c r="G25" s="68">
        <v>5</v>
      </c>
      <c r="H25" s="69">
        <v>0</v>
      </c>
      <c r="I25" s="68">
        <v>6</v>
      </c>
      <c r="J25" s="69">
        <v>0</v>
      </c>
      <c r="K25" s="70"/>
      <c r="L25" s="69">
        <v>0.20830000000000001</v>
      </c>
      <c r="M25" s="71" t="s">
        <v>49</v>
      </c>
      <c r="N25" s="63"/>
      <c r="O25" s="63"/>
      <c r="P25" s="63"/>
      <c r="Q25" s="63"/>
      <c r="R25" s="63"/>
      <c r="S25" s="63"/>
      <c r="T25" s="63"/>
      <c r="U25" s="63"/>
    </row>
    <row r="26" spans="1:21" ht="15">
      <c r="A26" s="67">
        <v>736</v>
      </c>
      <c r="B26" s="72" t="s">
        <v>281</v>
      </c>
      <c r="C26" s="68">
        <v>2</v>
      </c>
      <c r="D26" s="69">
        <v>5.0299999999999997E-2</v>
      </c>
      <c r="E26" s="68">
        <v>1</v>
      </c>
      <c r="F26" s="69">
        <v>5.8999999999999999E-3</v>
      </c>
      <c r="G26" s="68">
        <v>5</v>
      </c>
      <c r="H26" s="69">
        <v>0</v>
      </c>
      <c r="I26" s="68">
        <v>6</v>
      </c>
      <c r="J26" s="69">
        <v>0</v>
      </c>
      <c r="K26" s="70"/>
      <c r="L26" s="69">
        <v>5.62E-2</v>
      </c>
      <c r="M26" s="71" t="s">
        <v>49</v>
      </c>
      <c r="N26" s="63"/>
      <c r="O26" s="63"/>
      <c r="P26" s="63"/>
      <c r="Q26" s="63"/>
      <c r="R26" s="63"/>
      <c r="S26" s="63"/>
      <c r="T26" s="63"/>
      <c r="U26" s="63"/>
    </row>
    <row r="27" spans="1:21" ht="15">
      <c r="A27" s="67">
        <v>736</v>
      </c>
      <c r="B27" s="72" t="s">
        <v>282</v>
      </c>
      <c r="C27" s="68">
        <v>2</v>
      </c>
      <c r="D27" s="69">
        <v>4.9000000000000002E-2</v>
      </c>
      <c r="E27" s="68">
        <v>1</v>
      </c>
      <c r="F27" s="69">
        <v>5.7999999999999996E-3</v>
      </c>
      <c r="G27" s="68">
        <v>5</v>
      </c>
      <c r="H27" s="69">
        <v>0</v>
      </c>
      <c r="I27" s="68">
        <v>6</v>
      </c>
      <c r="J27" s="69">
        <v>0</v>
      </c>
      <c r="K27" s="70"/>
      <c r="L27" s="69">
        <v>5.4800000000000001E-2</v>
      </c>
      <c r="M27" s="71" t="s">
        <v>49</v>
      </c>
      <c r="N27" s="63"/>
      <c r="O27" s="63"/>
      <c r="P27" s="63"/>
      <c r="Q27" s="63"/>
      <c r="R27" s="63"/>
      <c r="S27" s="63"/>
      <c r="T27" s="63"/>
      <c r="U27" s="63"/>
    </row>
    <row r="28" spans="1:21" ht="15">
      <c r="A28" s="67">
        <v>736</v>
      </c>
      <c r="B28" s="72" t="s">
        <v>285</v>
      </c>
      <c r="C28" s="68">
        <v>2</v>
      </c>
      <c r="D28" s="69">
        <v>0.1711</v>
      </c>
      <c r="E28" s="68">
        <v>1</v>
      </c>
      <c r="F28" s="69">
        <v>2.01E-2</v>
      </c>
      <c r="G28" s="68">
        <v>5</v>
      </c>
      <c r="H28" s="69">
        <v>0</v>
      </c>
      <c r="I28" s="68">
        <v>6</v>
      </c>
      <c r="J28" s="69">
        <v>0</v>
      </c>
      <c r="K28" s="70"/>
      <c r="L28" s="69">
        <v>0.19120000000000001</v>
      </c>
      <c r="M28" s="71" t="s">
        <v>49</v>
      </c>
      <c r="N28" s="63"/>
      <c r="O28" s="63"/>
      <c r="P28" s="63"/>
      <c r="Q28" s="63"/>
      <c r="R28" s="63"/>
      <c r="S28" s="63"/>
      <c r="T28" s="63"/>
      <c r="U28" s="63"/>
    </row>
    <row r="29" spans="1:21" ht="15">
      <c r="A29" s="67">
        <v>736</v>
      </c>
      <c r="B29" s="72" t="s">
        <v>286</v>
      </c>
      <c r="C29" s="68">
        <v>2</v>
      </c>
      <c r="D29" s="69">
        <v>0.1123</v>
      </c>
      <c r="E29" s="68">
        <v>1</v>
      </c>
      <c r="F29" s="69">
        <v>1.32E-2</v>
      </c>
      <c r="G29" s="68">
        <v>5</v>
      </c>
      <c r="H29" s="69">
        <v>0</v>
      </c>
      <c r="I29" s="68">
        <v>6</v>
      </c>
      <c r="J29" s="69">
        <v>0</v>
      </c>
      <c r="K29" s="70"/>
      <c r="L29" s="69">
        <v>0.1255</v>
      </c>
      <c r="M29" s="71" t="s">
        <v>49</v>
      </c>
      <c r="N29" s="63"/>
      <c r="O29" s="63"/>
      <c r="P29" s="63"/>
      <c r="Q29" s="63"/>
      <c r="R29" s="63"/>
      <c r="S29" s="63"/>
      <c r="T29" s="63"/>
      <c r="U29" s="63"/>
    </row>
    <row r="30" spans="1:21" ht="15">
      <c r="A30" s="67">
        <v>3218</v>
      </c>
      <c r="B30" s="72" t="s">
        <v>180</v>
      </c>
      <c r="C30" s="68">
        <v>2</v>
      </c>
      <c r="D30" s="69">
        <v>4.5400000000000003E-2</v>
      </c>
      <c r="E30" s="68">
        <v>1</v>
      </c>
      <c r="F30" s="69">
        <v>5.4000000000000003E-3</v>
      </c>
      <c r="G30" s="68">
        <v>5</v>
      </c>
      <c r="H30" s="69">
        <v>2.7322000000000002</v>
      </c>
      <c r="I30" s="68">
        <v>6</v>
      </c>
      <c r="J30" s="69">
        <v>0</v>
      </c>
      <c r="K30" s="70"/>
      <c r="L30" s="69">
        <v>2.7830000000000004</v>
      </c>
      <c r="M30" s="71" t="s">
        <v>49</v>
      </c>
      <c r="N30" s="63"/>
      <c r="O30" s="63"/>
      <c r="P30" s="63"/>
      <c r="Q30" s="63"/>
      <c r="R30" s="63"/>
      <c r="S30" s="63"/>
      <c r="T30" s="63"/>
      <c r="U30" s="63"/>
    </row>
    <row r="31" spans="1:21" ht="15">
      <c r="A31" s="67">
        <v>3218</v>
      </c>
      <c r="B31" s="72" t="s">
        <v>182</v>
      </c>
      <c r="C31" s="68">
        <v>2</v>
      </c>
      <c r="D31" s="69">
        <v>2.3900000000000001E-2</v>
      </c>
      <c r="E31" s="68">
        <v>1</v>
      </c>
      <c r="F31" s="69">
        <v>2.8E-3</v>
      </c>
      <c r="G31" s="68">
        <v>5</v>
      </c>
      <c r="H31" s="69">
        <v>1.4379999999999999</v>
      </c>
      <c r="I31" s="68">
        <v>6</v>
      </c>
      <c r="J31" s="69">
        <v>0</v>
      </c>
      <c r="K31" s="70"/>
      <c r="L31" s="69">
        <v>1.4646999999999999</v>
      </c>
      <c r="M31" s="71" t="s">
        <v>49</v>
      </c>
      <c r="N31" s="63"/>
      <c r="O31" s="63"/>
      <c r="P31" s="63"/>
      <c r="Q31" s="63"/>
      <c r="R31" s="63"/>
      <c r="S31" s="63"/>
      <c r="T31" s="63"/>
      <c r="U31" s="63"/>
    </row>
    <row r="32" spans="1:21" ht="15">
      <c r="A32" s="67">
        <v>3218</v>
      </c>
      <c r="B32" s="72" t="s">
        <v>184</v>
      </c>
      <c r="C32" s="68">
        <v>2</v>
      </c>
      <c r="D32" s="69">
        <v>2.3699999999999999E-2</v>
      </c>
      <c r="E32" s="68">
        <v>1</v>
      </c>
      <c r="F32" s="69">
        <v>2.8E-3</v>
      </c>
      <c r="G32" s="68">
        <v>5</v>
      </c>
      <c r="H32" s="69">
        <v>1.4275</v>
      </c>
      <c r="I32" s="68">
        <v>6</v>
      </c>
      <c r="J32" s="69">
        <v>0</v>
      </c>
      <c r="K32" s="70"/>
      <c r="L32" s="69">
        <v>1.454</v>
      </c>
      <c r="M32" s="71" t="s">
        <v>49</v>
      </c>
      <c r="N32" s="63"/>
      <c r="O32" s="63"/>
      <c r="P32" s="63"/>
      <c r="Q32" s="63"/>
      <c r="R32" s="63"/>
      <c r="S32" s="63"/>
      <c r="T32" s="63"/>
      <c r="U32" s="63"/>
    </row>
    <row r="33" spans="1:13" ht="15">
      <c r="A33" s="67">
        <v>3218</v>
      </c>
      <c r="B33" s="72" t="s">
        <v>186</v>
      </c>
      <c r="C33" s="68">
        <v>2</v>
      </c>
      <c r="D33" s="69">
        <v>5.11E-2</v>
      </c>
      <c r="E33" s="68">
        <v>1</v>
      </c>
      <c r="F33" s="69">
        <v>6.1000000000000004E-3</v>
      </c>
      <c r="G33" s="68">
        <v>5</v>
      </c>
      <c r="H33" s="69">
        <v>3.0758000000000001</v>
      </c>
      <c r="I33" s="68">
        <v>6</v>
      </c>
      <c r="J33" s="69">
        <v>0</v>
      </c>
      <c r="K33" s="70"/>
      <c r="L33" s="69">
        <v>3.133</v>
      </c>
      <c r="M33" s="71" t="s">
        <v>49</v>
      </c>
    </row>
    <row r="34" spans="1:13" ht="15">
      <c r="A34" s="67">
        <v>3218</v>
      </c>
      <c r="B34" s="72" t="s">
        <v>187</v>
      </c>
      <c r="C34" s="68">
        <v>2</v>
      </c>
      <c r="D34" s="69">
        <v>2.1399999999999999E-2</v>
      </c>
      <c r="E34" s="68">
        <v>1</v>
      </c>
      <c r="F34" s="69">
        <v>2.5000000000000001E-3</v>
      </c>
      <c r="G34" s="68">
        <v>5</v>
      </c>
      <c r="H34" s="69">
        <v>1.2877000000000001</v>
      </c>
      <c r="I34" s="68">
        <v>6</v>
      </c>
      <c r="J34" s="69">
        <v>0</v>
      </c>
      <c r="K34" s="70"/>
      <c r="L34" s="69">
        <v>1.3116000000000001</v>
      </c>
      <c r="M34" s="71" t="s">
        <v>49</v>
      </c>
    </row>
    <row r="35" spans="1:13" ht="15">
      <c r="A35" s="67">
        <v>3218</v>
      </c>
      <c r="B35" s="72" t="s">
        <v>190</v>
      </c>
      <c r="C35" s="68">
        <v>2</v>
      </c>
      <c r="D35" s="69">
        <v>1.04E-2</v>
      </c>
      <c r="E35" s="68">
        <v>1</v>
      </c>
      <c r="F35" s="69">
        <v>1.1999999999999999E-3</v>
      </c>
      <c r="G35" s="68">
        <v>5</v>
      </c>
      <c r="H35" s="69">
        <v>0.62549999999999994</v>
      </c>
      <c r="I35" s="68">
        <v>6</v>
      </c>
      <c r="J35" s="69">
        <v>0</v>
      </c>
      <c r="K35" s="70"/>
      <c r="L35" s="69">
        <v>0.6371</v>
      </c>
      <c r="M35" s="71" t="s">
        <v>49</v>
      </c>
    </row>
    <row r="36" spans="1:13" ht="15">
      <c r="A36" s="67">
        <v>3218</v>
      </c>
      <c r="B36" s="72" t="s">
        <v>192</v>
      </c>
      <c r="C36" s="68">
        <v>2</v>
      </c>
      <c r="D36" s="69">
        <v>5.4100000000000002E-2</v>
      </c>
      <c r="E36" s="68">
        <v>1</v>
      </c>
      <c r="F36" s="69">
        <v>6.4000000000000003E-3</v>
      </c>
      <c r="G36" s="68">
        <v>5</v>
      </c>
      <c r="H36" s="69">
        <v>3.2568999999999999</v>
      </c>
      <c r="I36" s="68">
        <v>6</v>
      </c>
      <c r="J36" s="69">
        <v>0</v>
      </c>
      <c r="K36" s="70"/>
      <c r="L36" s="69">
        <v>3.3174000000000001</v>
      </c>
      <c r="M36" s="71" t="s">
        <v>49</v>
      </c>
    </row>
    <row r="37" spans="1:13" ht="15">
      <c r="A37" s="67">
        <v>3218</v>
      </c>
      <c r="B37" s="72" t="s">
        <v>195</v>
      </c>
      <c r="C37" s="68">
        <v>2</v>
      </c>
      <c r="D37" s="69">
        <v>6.1100000000000002E-2</v>
      </c>
      <c r="E37" s="68">
        <v>1</v>
      </c>
      <c r="F37" s="69">
        <v>7.1999999999999998E-3</v>
      </c>
      <c r="G37" s="68">
        <v>5</v>
      </c>
      <c r="H37" s="69">
        <v>3.6791</v>
      </c>
      <c r="I37" s="68">
        <v>6</v>
      </c>
      <c r="J37" s="69">
        <v>0</v>
      </c>
      <c r="K37" s="70"/>
      <c r="L37" s="69">
        <v>3.7473999999999998</v>
      </c>
      <c r="M37" s="71" t="s">
        <v>49</v>
      </c>
    </row>
    <row r="38" spans="1:13" ht="15">
      <c r="A38" s="67">
        <v>3218</v>
      </c>
      <c r="B38" s="72" t="s">
        <v>197</v>
      </c>
      <c r="C38" s="68">
        <v>2</v>
      </c>
      <c r="D38" s="69">
        <v>2.01E-2</v>
      </c>
      <c r="E38" s="68">
        <v>1</v>
      </c>
      <c r="F38" s="69">
        <v>2.3999999999999998E-3</v>
      </c>
      <c r="G38" s="68">
        <v>5</v>
      </c>
      <c r="H38" s="69">
        <v>1.2083999999999999</v>
      </c>
      <c r="I38" s="68">
        <v>6</v>
      </c>
      <c r="J38" s="69">
        <v>0</v>
      </c>
      <c r="K38" s="70"/>
      <c r="L38" s="69">
        <v>1.2308999999999999</v>
      </c>
      <c r="M38" s="71" t="s">
        <v>49</v>
      </c>
    </row>
    <row r="39" spans="1:13" ht="15">
      <c r="A39" s="67">
        <v>3218</v>
      </c>
      <c r="B39" s="72" t="s">
        <v>200</v>
      </c>
      <c r="C39" s="68">
        <v>2</v>
      </c>
      <c r="D39" s="69">
        <v>2.1399999999999999E-2</v>
      </c>
      <c r="E39" s="68">
        <v>1</v>
      </c>
      <c r="F39" s="69">
        <v>2.5000000000000001E-3</v>
      </c>
      <c r="G39" s="68">
        <v>5</v>
      </c>
      <c r="H39" s="69">
        <v>1.2889999999999999</v>
      </c>
      <c r="I39" s="68">
        <v>6</v>
      </c>
      <c r="J39" s="69">
        <v>0</v>
      </c>
      <c r="K39" s="70"/>
      <c r="L39" s="69">
        <v>1.3129</v>
      </c>
      <c r="M39" s="71" t="s">
        <v>49</v>
      </c>
    </row>
    <row r="40" spans="1:13" ht="15">
      <c r="A40" s="67">
        <v>3218</v>
      </c>
      <c r="B40" s="72" t="s">
        <v>203</v>
      </c>
      <c r="C40" s="68">
        <v>2</v>
      </c>
      <c r="D40" s="69">
        <v>2.46E-2</v>
      </c>
      <c r="E40" s="68">
        <v>1</v>
      </c>
      <c r="F40" s="69">
        <v>2.8999999999999998E-3</v>
      </c>
      <c r="G40" s="68">
        <v>5</v>
      </c>
      <c r="H40" s="69">
        <v>1.4833000000000001</v>
      </c>
      <c r="I40" s="68">
        <v>6</v>
      </c>
      <c r="J40" s="69">
        <v>0</v>
      </c>
      <c r="K40" s="70"/>
      <c r="L40" s="69">
        <v>1.5108000000000001</v>
      </c>
      <c r="M40" s="71" t="s">
        <v>49</v>
      </c>
    </row>
    <row r="41" spans="1:13" ht="15">
      <c r="A41" s="67">
        <v>3218</v>
      </c>
      <c r="B41" s="72" t="s">
        <v>206</v>
      </c>
      <c r="C41" s="68">
        <v>2</v>
      </c>
      <c r="D41" s="69">
        <v>1.44E-2</v>
      </c>
      <c r="E41" s="68">
        <v>1</v>
      </c>
      <c r="F41" s="69">
        <v>1.6999999999999999E-3</v>
      </c>
      <c r="G41" s="68">
        <v>5</v>
      </c>
      <c r="H41" s="69">
        <v>0.86760000000000004</v>
      </c>
      <c r="I41" s="68">
        <v>6</v>
      </c>
      <c r="J41" s="69">
        <v>0</v>
      </c>
      <c r="K41" s="70"/>
      <c r="L41" s="69">
        <v>0.88370000000000004</v>
      </c>
      <c r="M41" s="71" t="s">
        <v>49</v>
      </c>
    </row>
    <row r="42" spans="1:13" ht="15">
      <c r="A42" s="67">
        <v>3218</v>
      </c>
      <c r="B42" s="72" t="s">
        <v>207</v>
      </c>
      <c r="C42" s="68">
        <v>2</v>
      </c>
      <c r="D42" s="69">
        <v>8.8999999999999999E-3</v>
      </c>
      <c r="E42" s="68">
        <v>1</v>
      </c>
      <c r="F42" s="69">
        <v>1.1000000000000001E-3</v>
      </c>
      <c r="G42" s="68">
        <v>5</v>
      </c>
      <c r="H42" s="69">
        <v>0.53539999999999999</v>
      </c>
      <c r="I42" s="68">
        <v>6</v>
      </c>
      <c r="J42" s="69">
        <v>0</v>
      </c>
      <c r="K42" s="70"/>
      <c r="L42" s="69">
        <v>0.5454</v>
      </c>
      <c r="M42" s="71" t="s">
        <v>49</v>
      </c>
    </row>
    <row r="43" spans="1:13" ht="15">
      <c r="A43" s="67">
        <v>3218</v>
      </c>
      <c r="B43" s="72" t="s">
        <v>208</v>
      </c>
      <c r="C43" s="68">
        <v>2</v>
      </c>
      <c r="D43" s="69">
        <v>2.3E-2</v>
      </c>
      <c r="E43" s="68">
        <v>1</v>
      </c>
      <c r="F43" s="69">
        <v>2.7000000000000001E-3</v>
      </c>
      <c r="G43" s="68">
        <v>5</v>
      </c>
      <c r="H43" s="69">
        <v>1.3824000000000001</v>
      </c>
      <c r="I43" s="68">
        <v>6</v>
      </c>
      <c r="J43" s="69">
        <v>0</v>
      </c>
      <c r="K43" s="70"/>
      <c r="L43" s="69">
        <v>1.4081000000000001</v>
      </c>
      <c r="M43" s="71" t="s">
        <v>49</v>
      </c>
    </row>
    <row r="44" spans="1:13" ht="15">
      <c r="A44" s="67">
        <v>3218</v>
      </c>
      <c r="B44" s="72" t="s">
        <v>211</v>
      </c>
      <c r="C44" s="68">
        <v>2</v>
      </c>
      <c r="D44" s="69">
        <v>2.6499999999999999E-2</v>
      </c>
      <c r="E44" s="68">
        <v>1</v>
      </c>
      <c r="F44" s="69">
        <v>3.0999999999999999E-3</v>
      </c>
      <c r="G44" s="68">
        <v>5</v>
      </c>
      <c r="H44" s="69">
        <v>1.5976999999999999</v>
      </c>
      <c r="I44" s="68">
        <v>6</v>
      </c>
      <c r="J44" s="69">
        <v>0</v>
      </c>
      <c r="K44" s="70"/>
      <c r="L44" s="69">
        <v>1.6273</v>
      </c>
      <c r="M44" s="71" t="s">
        <v>49</v>
      </c>
    </row>
    <row r="45" spans="1:13" ht="15">
      <c r="A45" s="67">
        <v>3218</v>
      </c>
      <c r="B45" s="72" t="s">
        <v>214</v>
      </c>
      <c r="C45" s="68">
        <v>2</v>
      </c>
      <c r="D45" s="69">
        <v>2.3599999999999999E-2</v>
      </c>
      <c r="E45" s="68">
        <v>1</v>
      </c>
      <c r="F45" s="69">
        <v>2.8E-3</v>
      </c>
      <c r="G45" s="68">
        <v>5</v>
      </c>
      <c r="H45" s="69">
        <v>1.4220999999999999</v>
      </c>
      <c r="I45" s="68">
        <v>6</v>
      </c>
      <c r="J45" s="69">
        <v>0</v>
      </c>
      <c r="K45" s="70"/>
      <c r="L45" s="69">
        <v>1.4484999999999999</v>
      </c>
      <c r="M45" s="71" t="s">
        <v>49</v>
      </c>
    </row>
    <row r="46" spans="1:13" ht="15">
      <c r="A46" s="67">
        <v>3218</v>
      </c>
      <c r="B46" s="72" t="s">
        <v>217</v>
      </c>
      <c r="C46" s="68">
        <v>2</v>
      </c>
      <c r="D46" s="69">
        <v>1.8700000000000001E-2</v>
      </c>
      <c r="E46" s="68">
        <v>1</v>
      </c>
      <c r="F46" s="69">
        <v>2.2000000000000001E-3</v>
      </c>
      <c r="G46" s="68">
        <v>5</v>
      </c>
      <c r="H46" s="69">
        <v>1.1283000000000001</v>
      </c>
      <c r="I46" s="68">
        <v>6</v>
      </c>
      <c r="J46" s="69">
        <v>0</v>
      </c>
      <c r="K46" s="70"/>
      <c r="L46" s="69">
        <v>1.1492</v>
      </c>
      <c r="M46" s="71" t="s">
        <v>49</v>
      </c>
    </row>
    <row r="47" spans="1:13" ht="15">
      <c r="A47" s="67">
        <v>3218</v>
      </c>
      <c r="B47" s="72" t="s">
        <v>220</v>
      </c>
      <c r="C47" s="68">
        <v>2</v>
      </c>
      <c r="D47" s="69">
        <v>1.2200000000000001E-2</v>
      </c>
      <c r="E47" s="68">
        <v>1</v>
      </c>
      <c r="F47" s="69">
        <v>1.4E-3</v>
      </c>
      <c r="G47" s="68">
        <v>5</v>
      </c>
      <c r="H47" s="69">
        <v>0.73609999999999998</v>
      </c>
      <c r="I47" s="68">
        <v>6</v>
      </c>
      <c r="J47" s="69">
        <v>0</v>
      </c>
      <c r="K47" s="70"/>
      <c r="L47" s="69">
        <v>0.74970000000000003</v>
      </c>
      <c r="M47" s="71" t="s">
        <v>49</v>
      </c>
    </row>
    <row r="48" spans="1:13" ht="15">
      <c r="A48" s="67">
        <v>3218</v>
      </c>
      <c r="B48" s="72" t="s">
        <v>223</v>
      </c>
      <c r="C48" s="68">
        <v>2</v>
      </c>
      <c r="D48" s="69">
        <v>3.2500000000000001E-2</v>
      </c>
      <c r="E48" s="68">
        <v>1</v>
      </c>
      <c r="F48" s="69">
        <v>3.8E-3</v>
      </c>
      <c r="G48" s="68">
        <v>5</v>
      </c>
      <c r="H48" s="69">
        <v>1.956</v>
      </c>
      <c r="I48" s="68">
        <v>6</v>
      </c>
      <c r="J48" s="69">
        <v>0</v>
      </c>
      <c r="K48" s="70"/>
      <c r="L48" s="69">
        <v>1.9923</v>
      </c>
      <c r="M48" s="71" t="s">
        <v>49</v>
      </c>
    </row>
    <row r="49" spans="1:13" ht="15">
      <c r="A49" s="67">
        <v>3219</v>
      </c>
      <c r="B49" s="72" t="s">
        <v>226</v>
      </c>
      <c r="C49" s="68">
        <v>2</v>
      </c>
      <c r="D49" s="69">
        <v>5.11E-2</v>
      </c>
      <c r="E49" s="68">
        <v>1</v>
      </c>
      <c r="F49" s="69">
        <v>0</v>
      </c>
      <c r="G49" s="68">
        <v>5</v>
      </c>
      <c r="H49" s="69">
        <v>0</v>
      </c>
      <c r="I49" s="68">
        <v>6</v>
      </c>
      <c r="J49" s="69">
        <v>0</v>
      </c>
      <c r="K49" s="70"/>
      <c r="L49" s="69">
        <v>5.11E-2</v>
      </c>
      <c r="M49" s="71" t="s">
        <v>49</v>
      </c>
    </row>
    <row r="50" spans="1:13" ht="15">
      <c r="A50" s="67">
        <v>3219</v>
      </c>
      <c r="B50" s="72" t="s">
        <v>228</v>
      </c>
      <c r="C50" s="68">
        <v>2</v>
      </c>
      <c r="D50" s="69">
        <v>0.14710000000000001</v>
      </c>
      <c r="E50" s="68">
        <v>1</v>
      </c>
      <c r="F50" s="69">
        <v>0</v>
      </c>
      <c r="G50" s="68">
        <v>5</v>
      </c>
      <c r="H50" s="69">
        <v>0</v>
      </c>
      <c r="I50" s="68">
        <v>6</v>
      </c>
      <c r="J50" s="69">
        <v>0</v>
      </c>
      <c r="K50" s="70"/>
      <c r="L50" s="69">
        <v>0.14710000000000001</v>
      </c>
      <c r="M50" s="71" t="s">
        <v>49</v>
      </c>
    </row>
    <row r="51" spans="1:13" ht="15">
      <c r="A51" s="67">
        <v>3219</v>
      </c>
      <c r="B51" s="72" t="s">
        <v>229</v>
      </c>
      <c r="C51" s="68">
        <v>2</v>
      </c>
      <c r="D51" s="69">
        <v>0.442</v>
      </c>
      <c r="E51" s="68">
        <v>1</v>
      </c>
      <c r="F51" s="69">
        <v>0</v>
      </c>
      <c r="G51" s="68">
        <v>5</v>
      </c>
      <c r="H51" s="69">
        <v>0</v>
      </c>
      <c r="I51" s="68">
        <v>6</v>
      </c>
      <c r="J51" s="69">
        <v>0</v>
      </c>
      <c r="K51" s="70"/>
      <c r="L51" s="69">
        <v>0.442</v>
      </c>
      <c r="M51" s="71" t="s">
        <v>49</v>
      </c>
    </row>
    <row r="52" spans="1:13" ht="15">
      <c r="A52" s="67">
        <v>3219</v>
      </c>
      <c r="B52" s="72" t="s">
        <v>230</v>
      </c>
      <c r="C52" s="68">
        <v>2</v>
      </c>
      <c r="D52" s="69">
        <v>0.23050000000000001</v>
      </c>
      <c r="E52" s="68">
        <v>1</v>
      </c>
      <c r="F52" s="69">
        <v>0</v>
      </c>
      <c r="G52" s="68">
        <v>5</v>
      </c>
      <c r="H52" s="69">
        <v>0</v>
      </c>
      <c r="I52" s="68">
        <v>6</v>
      </c>
      <c r="J52" s="69">
        <v>0</v>
      </c>
      <c r="K52" s="70"/>
      <c r="L52" s="69">
        <v>0.23050000000000001</v>
      </c>
      <c r="M52" s="71" t="s">
        <v>49</v>
      </c>
    </row>
    <row r="53" spans="1:13" ht="15">
      <c r="A53" s="67">
        <v>3219</v>
      </c>
      <c r="B53" s="72" t="s">
        <v>231</v>
      </c>
      <c r="C53" s="68">
        <v>2</v>
      </c>
      <c r="D53" s="69">
        <v>3.5400000000000001E-2</v>
      </c>
      <c r="E53" s="68">
        <v>1</v>
      </c>
      <c r="F53" s="69">
        <v>0</v>
      </c>
      <c r="G53" s="68">
        <v>5</v>
      </c>
      <c r="H53" s="69">
        <v>0</v>
      </c>
      <c r="I53" s="68">
        <v>6</v>
      </c>
      <c r="J53" s="69">
        <v>0</v>
      </c>
      <c r="K53" s="70"/>
      <c r="L53" s="69">
        <v>3.5400000000000001E-2</v>
      </c>
      <c r="M53" s="71" t="s">
        <v>49</v>
      </c>
    </row>
    <row r="54" spans="1:13" ht="15">
      <c r="A54" s="67">
        <v>3219</v>
      </c>
      <c r="B54" s="72" t="s">
        <v>232</v>
      </c>
      <c r="C54" s="68">
        <v>2</v>
      </c>
      <c r="D54" s="69">
        <v>0.17760000000000001</v>
      </c>
      <c r="E54" s="68">
        <v>1</v>
      </c>
      <c r="F54" s="69">
        <v>0</v>
      </c>
      <c r="G54" s="68">
        <v>5</v>
      </c>
      <c r="H54" s="69">
        <v>0</v>
      </c>
      <c r="I54" s="68">
        <v>6</v>
      </c>
      <c r="J54" s="69">
        <v>0</v>
      </c>
      <c r="K54" s="70"/>
      <c r="L54" s="69">
        <v>0.17760000000000001</v>
      </c>
      <c r="M54" s="71" t="s">
        <v>49</v>
      </c>
    </row>
    <row r="55" spans="1:13" ht="15">
      <c r="A55" s="67">
        <v>3219</v>
      </c>
      <c r="B55" s="72" t="s">
        <v>233</v>
      </c>
      <c r="C55" s="68">
        <v>2</v>
      </c>
      <c r="D55" s="69">
        <v>0.6915</v>
      </c>
      <c r="E55" s="68">
        <v>1</v>
      </c>
      <c r="F55" s="69">
        <v>0</v>
      </c>
      <c r="G55" s="68">
        <v>5</v>
      </c>
      <c r="H55" s="69">
        <v>0</v>
      </c>
      <c r="I55" s="68">
        <v>6</v>
      </c>
      <c r="J55" s="69">
        <v>0</v>
      </c>
      <c r="K55" s="70"/>
      <c r="L55" s="69">
        <v>0.6915</v>
      </c>
      <c r="M55" s="71" t="s">
        <v>49</v>
      </c>
    </row>
    <row r="56" spans="1:13" ht="15">
      <c r="A56" s="67">
        <v>3219</v>
      </c>
      <c r="B56" s="72" t="s">
        <v>234</v>
      </c>
      <c r="C56" s="68">
        <v>2</v>
      </c>
      <c r="D56" s="69">
        <v>0.13489999999999999</v>
      </c>
      <c r="E56" s="68">
        <v>1</v>
      </c>
      <c r="F56" s="69">
        <v>0</v>
      </c>
      <c r="G56" s="68">
        <v>5</v>
      </c>
      <c r="H56" s="69">
        <v>0</v>
      </c>
      <c r="I56" s="68">
        <v>6</v>
      </c>
      <c r="J56" s="69">
        <v>0</v>
      </c>
      <c r="K56" s="70"/>
      <c r="L56" s="69">
        <v>0.13489999999999999</v>
      </c>
      <c r="M56" s="71" t="s">
        <v>49</v>
      </c>
    </row>
    <row r="57" spans="1:13" ht="15">
      <c r="A57" s="67">
        <v>3219</v>
      </c>
      <c r="B57" s="72" t="s">
        <v>235</v>
      </c>
      <c r="C57" s="68">
        <v>2</v>
      </c>
      <c r="D57" s="69">
        <v>7.9699999999999993E-2</v>
      </c>
      <c r="E57" s="68">
        <v>1</v>
      </c>
      <c r="F57" s="69">
        <v>0</v>
      </c>
      <c r="G57" s="68">
        <v>5</v>
      </c>
      <c r="H57" s="69">
        <v>0</v>
      </c>
      <c r="I57" s="68">
        <v>6</v>
      </c>
      <c r="J57" s="69">
        <v>0</v>
      </c>
      <c r="K57" s="70"/>
      <c r="L57" s="69">
        <v>7.9699999999999993E-2</v>
      </c>
      <c r="M57" s="71" t="s">
        <v>49</v>
      </c>
    </row>
    <row r="58" spans="1:13" ht="15">
      <c r="A58" s="67">
        <v>3219</v>
      </c>
      <c r="B58" s="72" t="s">
        <v>237</v>
      </c>
      <c r="C58" s="68">
        <v>2</v>
      </c>
      <c r="D58" s="69">
        <v>0.29980000000000001</v>
      </c>
      <c r="E58" s="68">
        <v>1</v>
      </c>
      <c r="F58" s="69">
        <v>0</v>
      </c>
      <c r="G58" s="68">
        <v>5</v>
      </c>
      <c r="H58" s="69">
        <v>0</v>
      </c>
      <c r="I58" s="68">
        <v>6</v>
      </c>
      <c r="J58" s="69">
        <v>0</v>
      </c>
      <c r="K58" s="70"/>
      <c r="L58" s="69">
        <v>0.29980000000000001</v>
      </c>
      <c r="M58" s="71" t="s">
        <v>49</v>
      </c>
    </row>
    <row r="59" spans="1:13" ht="15">
      <c r="A59" s="67">
        <v>3219</v>
      </c>
      <c r="B59" s="72" t="s">
        <v>238</v>
      </c>
      <c r="C59" s="68">
        <v>2</v>
      </c>
      <c r="D59" s="69">
        <v>6.0199999999999997E-2</v>
      </c>
      <c r="E59" s="68">
        <v>1</v>
      </c>
      <c r="F59" s="69">
        <v>0</v>
      </c>
      <c r="G59" s="68">
        <v>5</v>
      </c>
      <c r="H59" s="69">
        <v>0</v>
      </c>
      <c r="I59" s="68">
        <v>6</v>
      </c>
      <c r="J59" s="69">
        <v>0</v>
      </c>
      <c r="K59" s="70"/>
      <c r="L59" s="69">
        <v>6.0199999999999997E-2</v>
      </c>
      <c r="M59" s="71" t="s">
        <v>49</v>
      </c>
    </row>
    <row r="60" spans="1:13" ht="15">
      <c r="A60" s="67">
        <v>5501</v>
      </c>
      <c r="B60" s="72" t="s">
        <v>298</v>
      </c>
      <c r="C60" s="68">
        <v>2</v>
      </c>
      <c r="D60" s="69">
        <v>0.1066</v>
      </c>
      <c r="E60" s="68">
        <v>1</v>
      </c>
      <c r="F60" s="69">
        <v>0</v>
      </c>
      <c r="G60" s="68">
        <v>5</v>
      </c>
      <c r="H60" s="69">
        <v>0.01</v>
      </c>
      <c r="I60" s="68">
        <v>6</v>
      </c>
      <c r="J60" s="69">
        <v>0</v>
      </c>
      <c r="K60" s="70"/>
      <c r="L60" s="69">
        <v>0.1166</v>
      </c>
      <c r="M60" s="71" t="s">
        <v>49</v>
      </c>
    </row>
    <row r="61" spans="1:13" ht="15">
      <c r="A61" s="67"/>
      <c r="B61" s="72"/>
      <c r="C61" s="68"/>
      <c r="D61" s="69"/>
      <c r="E61" s="68"/>
      <c r="F61" s="69"/>
      <c r="G61" s="68"/>
      <c r="H61" s="69"/>
      <c r="I61" s="68"/>
      <c r="J61" s="69"/>
      <c r="K61" s="70"/>
      <c r="L61" s="69"/>
      <c r="M61" s="71"/>
    </row>
    <row r="62" spans="1:13" ht="15">
      <c r="A62" s="67"/>
      <c r="B62" s="72"/>
      <c r="C62" s="68"/>
      <c r="D62" s="69"/>
      <c r="E62" s="68"/>
      <c r="F62" s="69"/>
      <c r="G62" s="68"/>
      <c r="H62" s="69"/>
      <c r="I62" s="68"/>
      <c r="J62" s="69"/>
      <c r="K62" s="70"/>
      <c r="L62" s="69"/>
      <c r="M62" s="71"/>
    </row>
    <row r="63" spans="1:13" ht="15">
      <c r="A63" s="67"/>
      <c r="B63" s="72"/>
      <c r="C63" s="68"/>
      <c r="D63" s="69"/>
      <c r="E63" s="68"/>
      <c r="F63" s="69"/>
      <c r="G63" s="68"/>
      <c r="H63" s="69"/>
      <c r="I63" s="68"/>
      <c r="J63" s="69"/>
      <c r="K63" s="70"/>
      <c r="L63" s="69"/>
      <c r="M63" s="71"/>
    </row>
    <row r="64" spans="1:13" ht="15">
      <c r="A64" s="67"/>
      <c r="B64" s="72"/>
      <c r="C64" s="68"/>
      <c r="D64" s="69"/>
      <c r="E64" s="68"/>
      <c r="F64" s="69"/>
      <c r="G64" s="68"/>
      <c r="H64" s="69"/>
      <c r="I64" s="68"/>
      <c r="J64" s="69"/>
      <c r="K64" s="70"/>
      <c r="L64" s="69"/>
      <c r="M64" s="71"/>
    </row>
    <row r="65" spans="1:13" ht="15">
      <c r="A65" s="67"/>
      <c r="B65" s="72"/>
      <c r="C65" s="68"/>
      <c r="D65" s="69"/>
      <c r="E65" s="68"/>
      <c r="F65" s="69"/>
      <c r="G65" s="68"/>
      <c r="H65" s="69"/>
      <c r="I65" s="68"/>
      <c r="J65" s="69"/>
      <c r="K65" s="70"/>
      <c r="L65" s="69"/>
      <c r="M65" s="71"/>
    </row>
    <row r="66" spans="1:13" ht="15">
      <c r="A66" s="67"/>
      <c r="B66" s="72"/>
      <c r="C66" s="68"/>
      <c r="D66" s="69"/>
      <c r="E66" s="68"/>
      <c r="F66" s="69"/>
      <c r="G66" s="68"/>
      <c r="H66" s="69"/>
      <c r="I66" s="68"/>
      <c r="J66" s="69"/>
      <c r="K66" s="70"/>
      <c r="L66" s="69"/>
      <c r="M66" s="71"/>
    </row>
    <row r="67" spans="1:13" ht="15">
      <c r="A67" s="67"/>
      <c r="B67" s="72"/>
      <c r="C67" s="68"/>
      <c r="D67" s="69"/>
      <c r="E67" s="68"/>
      <c r="F67" s="69"/>
      <c r="G67" s="68"/>
      <c r="H67" s="69"/>
      <c r="I67" s="68"/>
      <c r="J67" s="69"/>
      <c r="K67" s="70"/>
      <c r="L67" s="69"/>
      <c r="M67" s="71"/>
    </row>
    <row r="68" spans="1:13" ht="15">
      <c r="A68" s="67"/>
      <c r="B68" s="72"/>
      <c r="C68" s="68"/>
      <c r="D68" s="69"/>
      <c r="E68" s="68"/>
      <c r="F68" s="69"/>
      <c r="G68" s="68"/>
      <c r="H68" s="69"/>
      <c r="I68" s="68"/>
      <c r="J68" s="69"/>
      <c r="K68" s="70"/>
      <c r="L68" s="69"/>
      <c r="M68" s="71"/>
    </row>
    <row r="69" spans="1:13" ht="15">
      <c r="A69" s="67"/>
      <c r="B69" s="72"/>
      <c r="C69" s="68"/>
      <c r="D69" s="69"/>
      <c r="E69" s="68"/>
      <c r="F69" s="69"/>
      <c r="G69" s="68"/>
      <c r="H69" s="69"/>
      <c r="I69" s="68"/>
      <c r="J69" s="69"/>
      <c r="K69" s="70"/>
      <c r="L69" s="69"/>
      <c r="M69" s="71"/>
    </row>
    <row r="70" spans="1:13" ht="15">
      <c r="A70" s="67"/>
      <c r="B70" s="72"/>
      <c r="C70" s="68"/>
      <c r="D70" s="69"/>
      <c r="E70" s="68"/>
      <c r="F70" s="69"/>
      <c r="G70" s="68"/>
      <c r="H70" s="69"/>
      <c r="I70" s="68"/>
      <c r="J70" s="69"/>
      <c r="K70" s="70"/>
      <c r="L70" s="69"/>
      <c r="M70" s="71"/>
    </row>
    <row r="71" spans="1:13" ht="15">
      <c r="A71" s="67"/>
      <c r="B71" s="72"/>
      <c r="C71" s="68"/>
      <c r="D71" s="69"/>
      <c r="E71" s="68"/>
      <c r="F71" s="69"/>
      <c r="G71" s="68"/>
      <c r="H71" s="69"/>
      <c r="I71" s="68"/>
      <c r="J71" s="69"/>
      <c r="K71" s="70"/>
      <c r="L71" s="69"/>
      <c r="M71" s="71"/>
    </row>
    <row r="72" spans="1:13" ht="15">
      <c r="A72" s="67"/>
      <c r="B72" s="72"/>
      <c r="C72" s="68"/>
      <c r="D72" s="69"/>
      <c r="E72" s="68"/>
      <c r="F72" s="69"/>
      <c r="G72" s="68"/>
      <c r="H72" s="69"/>
      <c r="I72" s="68"/>
      <c r="J72" s="69"/>
      <c r="K72" s="70"/>
      <c r="L72" s="69"/>
      <c r="M72" s="71"/>
    </row>
    <row r="73" spans="1:13" ht="15">
      <c r="A73" s="67"/>
      <c r="B73" s="72"/>
      <c r="C73" s="68"/>
      <c r="D73" s="69"/>
      <c r="E73" s="68"/>
      <c r="F73" s="69"/>
      <c r="G73" s="68"/>
      <c r="H73" s="69"/>
      <c r="I73" s="68"/>
      <c r="J73" s="69"/>
      <c r="K73" s="70"/>
      <c r="L73" s="69"/>
      <c r="M73" s="71"/>
    </row>
    <row r="74" spans="1:13" ht="15">
      <c r="A74" s="67"/>
      <c r="B74" s="72"/>
      <c r="C74" s="68"/>
      <c r="D74" s="69"/>
      <c r="E74" s="68"/>
      <c r="F74" s="69"/>
      <c r="G74" s="68"/>
      <c r="H74" s="69"/>
      <c r="I74" s="68"/>
      <c r="J74" s="69"/>
      <c r="K74" s="70"/>
      <c r="L74" s="69"/>
      <c r="M74" s="71"/>
    </row>
    <row r="75" spans="1:13" ht="15">
      <c r="A75" s="67"/>
      <c r="B75" s="72"/>
      <c r="C75" s="68"/>
      <c r="D75" s="69"/>
      <c r="E75" s="68"/>
      <c r="F75" s="69"/>
      <c r="G75" s="68"/>
      <c r="H75" s="69"/>
      <c r="I75" s="68"/>
      <c r="J75" s="69"/>
      <c r="K75" s="70"/>
      <c r="L75" s="69"/>
      <c r="M75" s="71"/>
    </row>
    <row r="76" spans="1:13" ht="15">
      <c r="A76" s="67"/>
      <c r="B76" s="72"/>
      <c r="C76" s="68"/>
      <c r="D76" s="69"/>
      <c r="E76" s="68"/>
      <c r="F76" s="69"/>
      <c r="G76" s="68"/>
      <c r="H76" s="69"/>
      <c r="I76" s="68"/>
      <c r="J76" s="69"/>
      <c r="K76" s="70"/>
      <c r="L76" s="69"/>
      <c r="M76" s="71"/>
    </row>
    <row r="77" spans="1:13" ht="15">
      <c r="A77" s="67"/>
      <c r="B77" s="72"/>
      <c r="C77" s="68"/>
      <c r="D77" s="69"/>
      <c r="E77" s="68"/>
      <c r="F77" s="69"/>
      <c r="G77" s="68"/>
      <c r="H77" s="69"/>
      <c r="I77" s="68"/>
      <c r="J77" s="69"/>
      <c r="K77" s="70"/>
      <c r="L77" s="69"/>
      <c r="M77" s="71"/>
    </row>
    <row r="78" spans="1:13" ht="15">
      <c r="A78" s="67"/>
      <c r="B78" s="72"/>
      <c r="C78" s="68"/>
      <c r="D78" s="69"/>
      <c r="E78" s="68"/>
      <c r="F78" s="69"/>
      <c r="G78" s="68"/>
      <c r="H78" s="69"/>
      <c r="I78" s="68"/>
      <c r="J78" s="69"/>
      <c r="K78" s="70"/>
      <c r="L78" s="69"/>
      <c r="M78" s="71"/>
    </row>
    <row r="79" spans="1:13" ht="15">
      <c r="A79" s="67"/>
      <c r="B79" s="72"/>
      <c r="C79" s="68"/>
      <c r="D79" s="69"/>
      <c r="E79" s="68"/>
      <c r="F79" s="69"/>
      <c r="G79" s="68"/>
      <c r="H79" s="69"/>
      <c r="I79" s="68"/>
      <c r="J79" s="69"/>
      <c r="K79" s="70"/>
      <c r="L79" s="69"/>
      <c r="M79" s="71"/>
    </row>
    <row r="80" spans="1:13" ht="15">
      <c r="A80" s="67"/>
      <c r="B80" s="72"/>
      <c r="C80" s="68"/>
      <c r="D80" s="69"/>
      <c r="E80" s="68"/>
      <c r="F80" s="69"/>
      <c r="G80" s="68"/>
      <c r="H80" s="69"/>
      <c r="I80" s="68"/>
      <c r="J80" s="69"/>
      <c r="K80" s="70"/>
      <c r="L80" s="69"/>
      <c r="M80" s="71"/>
    </row>
    <row r="81" spans="1:13" ht="15">
      <c r="A81" s="67"/>
      <c r="B81" s="72"/>
      <c r="C81" s="68"/>
      <c r="D81" s="69"/>
      <c r="E81" s="68"/>
      <c r="F81" s="69"/>
      <c r="G81" s="68"/>
      <c r="H81" s="69"/>
      <c r="I81" s="68"/>
      <c r="J81" s="69"/>
      <c r="K81" s="70"/>
      <c r="L81" s="69"/>
      <c r="M81" s="71"/>
    </row>
    <row r="82" spans="1:13" ht="15">
      <c r="A82" s="67"/>
      <c r="B82" s="72"/>
      <c r="C82" s="68"/>
      <c r="D82" s="69"/>
      <c r="E82" s="68"/>
      <c r="F82" s="69"/>
      <c r="G82" s="68"/>
      <c r="H82" s="69"/>
      <c r="I82" s="68"/>
      <c r="J82" s="69"/>
      <c r="K82" s="70"/>
      <c r="L82" s="69"/>
      <c r="M82" s="71"/>
    </row>
    <row r="83" spans="1:13" ht="15">
      <c r="A83" s="67"/>
      <c r="B83" s="72"/>
      <c r="C83" s="68"/>
      <c r="D83" s="69"/>
      <c r="E83" s="68"/>
      <c r="F83" s="69"/>
      <c r="G83" s="68"/>
      <c r="H83" s="69"/>
      <c r="I83" s="68"/>
      <c r="J83" s="69"/>
      <c r="K83" s="70"/>
      <c r="L83" s="69"/>
      <c r="M83" s="71"/>
    </row>
    <row r="84" spans="1:13" ht="15">
      <c r="A84" s="67"/>
      <c r="B84" s="72"/>
      <c r="C84" s="68"/>
      <c r="D84" s="69"/>
      <c r="E84" s="68"/>
      <c r="F84" s="69"/>
      <c r="G84" s="68"/>
      <c r="H84" s="69"/>
      <c r="I84" s="68"/>
      <c r="J84" s="69"/>
      <c r="K84" s="70"/>
      <c r="L84" s="69"/>
      <c r="M84" s="71"/>
    </row>
    <row r="85" spans="1:13" ht="15">
      <c r="A85" s="67"/>
      <c r="B85" s="72"/>
      <c r="C85" s="68"/>
      <c r="D85" s="69"/>
      <c r="E85" s="68"/>
      <c r="F85" s="69"/>
      <c r="G85" s="68"/>
      <c r="H85" s="69"/>
      <c r="I85" s="68"/>
      <c r="J85" s="69"/>
      <c r="K85" s="70"/>
      <c r="L85" s="69"/>
      <c r="M85" s="71"/>
    </row>
    <row r="86" spans="1:13" ht="15">
      <c r="A86" s="67"/>
      <c r="B86" s="72"/>
      <c r="C86" s="68"/>
      <c r="D86" s="69"/>
      <c r="E86" s="68"/>
      <c r="F86" s="69"/>
      <c r="G86" s="68"/>
      <c r="H86" s="69"/>
      <c r="I86" s="68"/>
      <c r="J86" s="69"/>
      <c r="K86" s="70"/>
      <c r="L86" s="69"/>
      <c r="M86" s="71"/>
    </row>
    <row r="87" spans="1:13" ht="15">
      <c r="A87" s="67"/>
      <c r="B87" s="72"/>
      <c r="C87" s="68"/>
      <c r="D87" s="69"/>
      <c r="E87" s="68"/>
      <c r="F87" s="69"/>
      <c r="G87" s="68"/>
      <c r="H87" s="69"/>
      <c r="I87" s="68"/>
      <c r="J87" s="69"/>
      <c r="K87" s="70"/>
      <c r="L87" s="69"/>
      <c r="M87" s="71"/>
    </row>
    <row r="88" spans="1:13" ht="15">
      <c r="A88" s="67"/>
      <c r="B88" s="72"/>
      <c r="C88" s="68"/>
      <c r="D88" s="69"/>
      <c r="E88" s="68"/>
      <c r="F88" s="69"/>
      <c r="G88" s="68"/>
      <c r="H88" s="69"/>
      <c r="I88" s="68"/>
      <c r="J88" s="69"/>
      <c r="K88" s="70"/>
      <c r="L88" s="69"/>
      <c r="M88" s="71"/>
    </row>
    <row r="89" spans="1:13" ht="15">
      <c r="A89" s="67"/>
      <c r="B89" s="72"/>
      <c r="C89" s="68"/>
      <c r="D89" s="69"/>
      <c r="E89" s="68"/>
      <c r="F89" s="69"/>
      <c r="G89" s="68"/>
      <c r="H89" s="69"/>
      <c r="I89" s="68"/>
      <c r="J89" s="69"/>
      <c r="K89" s="70"/>
      <c r="L89" s="69"/>
      <c r="M89" s="71"/>
    </row>
    <row r="90" spans="1:13" ht="15">
      <c r="A90" s="67"/>
      <c r="B90" s="72"/>
      <c r="C90" s="68"/>
      <c r="D90" s="69"/>
      <c r="E90" s="68"/>
      <c r="F90" s="69"/>
      <c r="G90" s="68"/>
      <c r="H90" s="69"/>
      <c r="I90" s="68"/>
      <c r="J90" s="69"/>
      <c r="K90" s="70"/>
      <c r="L90" s="69"/>
      <c r="M90" s="71"/>
    </row>
    <row r="91" spans="1:13" ht="15">
      <c r="A91" s="67"/>
      <c r="B91" s="72"/>
      <c r="C91" s="68"/>
      <c r="D91" s="69"/>
      <c r="E91" s="68"/>
      <c r="F91" s="69"/>
      <c r="G91" s="68"/>
      <c r="H91" s="69"/>
      <c r="I91" s="68"/>
      <c r="J91" s="69"/>
      <c r="K91" s="70"/>
      <c r="L91" s="69"/>
      <c r="M91" s="71"/>
    </row>
    <row r="92" spans="1:13" ht="15">
      <c r="A92" s="67"/>
      <c r="B92" s="72"/>
      <c r="C92" s="68"/>
      <c r="D92" s="69"/>
      <c r="E92" s="68"/>
      <c r="F92" s="69"/>
      <c r="G92" s="68"/>
      <c r="H92" s="69"/>
      <c r="I92" s="68"/>
      <c r="J92" s="69"/>
      <c r="K92" s="70"/>
      <c r="L92" s="69"/>
      <c r="M92" s="71"/>
    </row>
    <row r="93" spans="1:13" ht="15">
      <c r="A93" s="67"/>
      <c r="B93" s="72"/>
      <c r="C93" s="68"/>
      <c r="D93" s="69"/>
      <c r="E93" s="68"/>
      <c r="F93" s="69"/>
      <c r="G93" s="68"/>
      <c r="H93" s="69"/>
      <c r="I93" s="68"/>
      <c r="J93" s="69"/>
      <c r="K93" s="70"/>
      <c r="L93" s="69"/>
      <c r="M93" s="71"/>
    </row>
    <row r="94" spans="1:13" ht="15">
      <c r="A94" s="67"/>
      <c r="B94" s="72"/>
      <c r="C94" s="68"/>
      <c r="D94" s="69"/>
      <c r="E94" s="68"/>
      <c r="F94" s="69"/>
      <c r="G94" s="68"/>
      <c r="H94" s="69"/>
      <c r="I94" s="68"/>
      <c r="J94" s="69"/>
      <c r="K94" s="70"/>
      <c r="L94" s="69"/>
      <c r="M94" s="71"/>
    </row>
    <row r="95" spans="1:13" ht="15">
      <c r="A95" s="67"/>
      <c r="B95" s="72"/>
      <c r="C95" s="68"/>
      <c r="D95" s="69"/>
      <c r="E95" s="68"/>
      <c r="F95" s="69"/>
      <c r="G95" s="68"/>
      <c r="H95" s="69"/>
      <c r="I95" s="68"/>
      <c r="J95" s="69"/>
      <c r="K95" s="70"/>
      <c r="L95" s="69"/>
      <c r="M95" s="71"/>
    </row>
    <row r="96" spans="1:13" ht="15">
      <c r="A96" s="67"/>
      <c r="B96" s="72"/>
      <c r="C96" s="68"/>
      <c r="D96" s="69"/>
      <c r="E96" s="68"/>
      <c r="F96" s="69"/>
      <c r="G96" s="68"/>
      <c r="H96" s="69"/>
      <c r="I96" s="68"/>
      <c r="J96" s="69"/>
      <c r="K96" s="70"/>
      <c r="L96" s="69"/>
      <c r="M96" s="71"/>
    </row>
    <row r="97" spans="1:13" ht="15">
      <c r="A97" s="67"/>
      <c r="B97" s="72"/>
      <c r="C97" s="68"/>
      <c r="D97" s="69"/>
      <c r="E97" s="68"/>
      <c r="F97" s="69"/>
      <c r="G97" s="68"/>
      <c r="H97" s="69"/>
      <c r="I97" s="68"/>
      <c r="J97" s="69"/>
      <c r="K97" s="70"/>
      <c r="L97" s="69"/>
      <c r="M97" s="71"/>
    </row>
    <row r="98" spans="1:13" ht="15">
      <c r="A98" s="67"/>
      <c r="B98" s="72"/>
      <c r="C98" s="68"/>
      <c r="D98" s="69"/>
      <c r="E98" s="68"/>
      <c r="F98" s="69"/>
      <c r="G98" s="68"/>
      <c r="H98" s="69"/>
      <c r="I98" s="68"/>
      <c r="J98" s="69"/>
      <c r="K98" s="70"/>
      <c r="L98" s="69"/>
      <c r="M98" s="71"/>
    </row>
    <row r="99" spans="1:13" ht="15">
      <c r="A99" s="67"/>
      <c r="B99" s="72"/>
      <c r="C99" s="68"/>
      <c r="D99" s="69"/>
      <c r="E99" s="68"/>
      <c r="F99" s="69"/>
      <c r="G99" s="68"/>
      <c r="H99" s="69"/>
      <c r="I99" s="68"/>
      <c r="J99" s="69"/>
      <c r="K99" s="70"/>
      <c r="L99" s="69"/>
      <c r="M99" s="71"/>
    </row>
    <row r="100" spans="1:13" ht="15">
      <c r="A100" s="67"/>
      <c r="B100" s="72"/>
      <c r="C100" s="68"/>
      <c r="D100" s="69"/>
      <c r="E100" s="68"/>
      <c r="F100" s="69"/>
      <c r="G100" s="68"/>
      <c r="H100" s="69"/>
      <c r="I100" s="68"/>
      <c r="J100" s="69"/>
      <c r="K100" s="70"/>
      <c r="L100" s="69"/>
      <c r="M100" s="71"/>
    </row>
    <row r="101" spans="1:13" ht="15">
      <c r="A101" s="67"/>
      <c r="B101" s="72"/>
      <c r="C101" s="68"/>
      <c r="D101" s="69"/>
      <c r="E101" s="68"/>
      <c r="F101" s="69"/>
      <c r="G101" s="68"/>
      <c r="H101" s="69"/>
      <c r="I101" s="68"/>
      <c r="J101" s="69"/>
      <c r="K101" s="70"/>
      <c r="L101" s="69"/>
      <c r="M101" s="71"/>
    </row>
    <row r="102" spans="1:13" ht="15">
      <c r="A102" s="67"/>
      <c r="B102" s="72"/>
      <c r="C102" s="68"/>
      <c r="D102" s="69"/>
      <c r="E102" s="68"/>
      <c r="F102" s="69"/>
      <c r="G102" s="68"/>
      <c r="H102" s="69"/>
      <c r="I102" s="68"/>
      <c r="J102" s="69"/>
      <c r="K102" s="70"/>
      <c r="L102" s="69"/>
      <c r="M102" s="71"/>
    </row>
    <row r="103" spans="1:13" ht="15">
      <c r="A103" s="67"/>
      <c r="B103" s="72"/>
      <c r="C103" s="68"/>
      <c r="D103" s="69"/>
      <c r="E103" s="68"/>
      <c r="F103" s="69"/>
      <c r="G103" s="68"/>
      <c r="H103" s="69"/>
      <c r="I103" s="68"/>
      <c r="J103" s="69"/>
      <c r="K103" s="70"/>
      <c r="L103" s="69"/>
      <c r="M103" s="71"/>
    </row>
    <row r="104" spans="1:13" ht="15">
      <c r="A104" s="67"/>
      <c r="B104" s="72"/>
      <c r="C104" s="68"/>
      <c r="D104" s="69"/>
      <c r="E104" s="68"/>
      <c r="F104" s="69"/>
      <c r="G104" s="68"/>
      <c r="H104" s="69"/>
      <c r="I104" s="68"/>
      <c r="J104" s="69"/>
      <c r="K104" s="70"/>
      <c r="L104" s="69"/>
      <c r="M104" s="71"/>
    </row>
    <row r="105" spans="1:13" ht="15">
      <c r="A105" s="67"/>
      <c r="B105" s="72"/>
      <c r="C105" s="68"/>
      <c r="D105" s="69"/>
      <c r="E105" s="68"/>
      <c r="F105" s="69"/>
      <c r="G105" s="68"/>
      <c r="H105" s="69"/>
      <c r="I105" s="68"/>
      <c r="J105" s="69"/>
      <c r="K105" s="70"/>
      <c r="L105" s="69"/>
      <c r="M105" s="71"/>
    </row>
    <row r="106" spans="1:13" ht="15">
      <c r="A106" s="67"/>
      <c r="B106" s="72"/>
      <c r="C106" s="68"/>
      <c r="D106" s="69"/>
      <c r="E106" s="68"/>
      <c r="F106" s="69"/>
      <c r="G106" s="68"/>
      <c r="H106" s="69"/>
      <c r="I106" s="68"/>
      <c r="J106" s="69"/>
      <c r="K106" s="70"/>
      <c r="L106" s="69"/>
      <c r="M106" s="71"/>
    </row>
    <row r="107" spans="1:13" ht="15">
      <c r="A107" s="67"/>
      <c r="B107" s="72"/>
      <c r="C107" s="68"/>
      <c r="D107" s="69"/>
      <c r="E107" s="68"/>
      <c r="F107" s="69"/>
      <c r="G107" s="68"/>
      <c r="H107" s="69"/>
      <c r="I107" s="68"/>
      <c r="J107" s="69"/>
      <c r="K107" s="70"/>
      <c r="L107" s="69"/>
      <c r="M107" s="71"/>
    </row>
    <row r="108" spans="1:13" ht="15">
      <c r="A108" s="67"/>
      <c r="B108" s="72"/>
      <c r="C108" s="68"/>
      <c r="D108" s="69"/>
      <c r="E108" s="68"/>
      <c r="F108" s="69"/>
      <c r="G108" s="68"/>
      <c r="H108" s="69"/>
      <c r="I108" s="68"/>
      <c r="J108" s="69"/>
      <c r="K108" s="70"/>
      <c r="L108" s="69"/>
      <c r="M108" s="71"/>
    </row>
    <row r="109" spans="1:13" ht="15">
      <c r="A109" s="67"/>
      <c r="B109" s="72"/>
      <c r="C109" s="68"/>
      <c r="D109" s="69"/>
      <c r="E109" s="68"/>
      <c r="F109" s="69"/>
      <c r="G109" s="68"/>
      <c r="H109" s="69"/>
      <c r="I109" s="68"/>
      <c r="J109" s="69"/>
      <c r="K109" s="70"/>
      <c r="L109" s="69"/>
      <c r="M109" s="71"/>
    </row>
    <row r="110" spans="1:13" ht="15">
      <c r="A110" s="67"/>
      <c r="B110" s="72"/>
      <c r="C110" s="68"/>
      <c r="D110" s="69"/>
      <c r="E110" s="68"/>
      <c r="F110" s="69"/>
      <c r="G110" s="68"/>
      <c r="H110" s="69"/>
      <c r="I110" s="68"/>
      <c r="J110" s="69"/>
      <c r="K110" s="70"/>
      <c r="L110" s="69"/>
      <c r="M110" s="71"/>
    </row>
    <row r="111" spans="1:13" ht="15">
      <c r="A111" s="67"/>
      <c r="B111" s="72"/>
      <c r="C111" s="68"/>
      <c r="D111" s="69"/>
      <c r="E111" s="68"/>
      <c r="F111" s="69"/>
      <c r="G111" s="68"/>
      <c r="H111" s="69"/>
      <c r="I111" s="68"/>
      <c r="J111" s="69"/>
      <c r="K111" s="70"/>
      <c r="L111" s="69"/>
      <c r="M111" s="71"/>
    </row>
    <row r="112" spans="1:13" ht="15">
      <c r="A112" s="67"/>
      <c r="B112" s="72"/>
      <c r="C112" s="68"/>
      <c r="D112" s="69"/>
      <c r="E112" s="68"/>
      <c r="F112" s="69"/>
      <c r="G112" s="68"/>
      <c r="H112" s="69"/>
      <c r="I112" s="68"/>
      <c r="J112" s="69"/>
      <c r="K112" s="70"/>
      <c r="L112" s="69"/>
      <c r="M112" s="71"/>
    </row>
    <row r="113" spans="1:13" ht="15">
      <c r="A113" s="67"/>
      <c r="B113" s="72"/>
      <c r="C113" s="68"/>
      <c r="D113" s="69"/>
      <c r="E113" s="68"/>
      <c r="F113" s="69"/>
      <c r="G113" s="68"/>
      <c r="H113" s="69"/>
      <c r="I113" s="68"/>
      <c r="J113" s="69"/>
      <c r="K113" s="70"/>
      <c r="L113" s="69"/>
      <c r="M113" s="71"/>
    </row>
    <row r="114" spans="1:13" ht="15">
      <c r="A114" s="67"/>
      <c r="B114" s="72"/>
      <c r="C114" s="68"/>
      <c r="D114" s="69"/>
      <c r="E114" s="68"/>
      <c r="F114" s="69"/>
      <c r="G114" s="68"/>
      <c r="H114" s="69"/>
      <c r="I114" s="68"/>
      <c r="J114" s="69"/>
      <c r="K114" s="70"/>
      <c r="L114" s="69"/>
      <c r="M114" s="71"/>
    </row>
    <row r="115" spans="1:13" ht="15">
      <c r="A115" s="67"/>
      <c r="B115" s="72"/>
      <c r="C115" s="68"/>
      <c r="D115" s="69"/>
      <c r="E115" s="68"/>
      <c r="F115" s="69"/>
      <c r="G115" s="68"/>
      <c r="H115" s="69"/>
      <c r="I115" s="68"/>
      <c r="J115" s="69"/>
      <c r="K115" s="70"/>
      <c r="L115" s="69"/>
      <c r="M115" s="71"/>
    </row>
    <row r="116" spans="1:13" ht="15">
      <c r="A116" s="67"/>
      <c r="B116" s="72"/>
      <c r="C116" s="68"/>
      <c r="D116" s="69"/>
      <c r="E116" s="68"/>
      <c r="F116" s="69"/>
      <c r="G116" s="68"/>
      <c r="H116" s="69"/>
      <c r="I116" s="68"/>
      <c r="J116" s="69"/>
      <c r="K116" s="70"/>
      <c r="L116" s="69"/>
      <c r="M116" s="71"/>
    </row>
    <row r="117" spans="1:13" ht="15">
      <c r="A117" s="67"/>
      <c r="B117" s="72"/>
      <c r="C117" s="68"/>
      <c r="D117" s="69"/>
      <c r="E117" s="68"/>
      <c r="F117" s="69"/>
      <c r="G117" s="68"/>
      <c r="H117" s="69"/>
      <c r="I117" s="68"/>
      <c r="J117" s="69"/>
      <c r="K117" s="70"/>
      <c r="L117" s="69"/>
      <c r="M117" s="71"/>
    </row>
    <row r="118" spans="1:13" ht="15">
      <c r="A118" s="67"/>
      <c r="B118" s="72"/>
      <c r="C118" s="68"/>
      <c r="D118" s="69"/>
      <c r="E118" s="68"/>
      <c r="F118" s="69"/>
      <c r="G118" s="68"/>
      <c r="H118" s="69"/>
      <c r="I118" s="68"/>
      <c r="J118" s="69"/>
      <c r="K118" s="70"/>
      <c r="L118" s="69"/>
      <c r="M118" s="71"/>
    </row>
    <row r="119" spans="1:13" ht="15">
      <c r="A119" s="67"/>
      <c r="B119" s="72"/>
      <c r="C119" s="68"/>
      <c r="D119" s="69"/>
      <c r="E119" s="68"/>
      <c r="F119" s="69"/>
      <c r="G119" s="68"/>
      <c r="H119" s="69"/>
      <c r="I119" s="68"/>
      <c r="J119" s="69"/>
      <c r="K119" s="70"/>
      <c r="L119" s="69"/>
      <c r="M119" s="71"/>
    </row>
    <row r="120" spans="1:13" ht="15">
      <c r="A120" s="67"/>
      <c r="B120" s="72"/>
      <c r="C120" s="68"/>
      <c r="D120" s="69"/>
      <c r="E120" s="68"/>
      <c r="F120" s="69"/>
      <c r="G120" s="68"/>
      <c r="H120" s="69"/>
      <c r="I120" s="68"/>
      <c r="J120" s="69"/>
      <c r="K120" s="70"/>
      <c r="L120" s="69"/>
      <c r="M120" s="71"/>
    </row>
    <row r="121" spans="1:13" ht="15">
      <c r="A121" s="67"/>
      <c r="B121" s="72"/>
      <c r="C121" s="68"/>
      <c r="D121" s="69"/>
      <c r="E121" s="68"/>
      <c r="F121" s="69"/>
      <c r="G121" s="68"/>
      <c r="H121" s="69"/>
      <c r="I121" s="68"/>
      <c r="J121" s="69"/>
      <c r="K121" s="70"/>
      <c r="L121" s="69"/>
      <c r="M121" s="71"/>
    </row>
    <row r="122" spans="1:13" ht="15">
      <c r="A122" s="67"/>
      <c r="B122" s="72"/>
      <c r="C122" s="68"/>
      <c r="D122" s="69"/>
      <c r="E122" s="68"/>
      <c r="F122" s="69"/>
      <c r="G122" s="68"/>
      <c r="H122" s="69"/>
      <c r="I122" s="68"/>
      <c r="J122" s="69"/>
      <c r="K122" s="70"/>
      <c r="L122" s="69"/>
      <c r="M122" s="71"/>
    </row>
    <row r="123" spans="1:13" ht="15">
      <c r="A123" s="67"/>
      <c r="B123" s="72"/>
      <c r="C123" s="68"/>
      <c r="D123" s="69"/>
      <c r="E123" s="68"/>
      <c r="F123" s="69"/>
      <c r="G123" s="68"/>
      <c r="H123" s="69"/>
      <c r="I123" s="68"/>
      <c r="J123" s="69"/>
      <c r="K123" s="70"/>
      <c r="L123" s="69"/>
      <c r="M123" s="71"/>
    </row>
    <row r="124" spans="1:13" ht="15">
      <c r="A124" s="67"/>
      <c r="B124" s="72"/>
      <c r="C124" s="68"/>
      <c r="D124" s="69"/>
      <c r="E124" s="68"/>
      <c r="F124" s="69"/>
      <c r="G124" s="68"/>
      <c r="H124" s="69"/>
      <c r="I124" s="68"/>
      <c r="J124" s="69"/>
      <c r="K124" s="70"/>
      <c r="L124" s="69"/>
      <c r="M124" s="71"/>
    </row>
    <row r="125" spans="1:13" ht="15">
      <c r="A125" s="67"/>
      <c r="B125" s="72"/>
      <c r="C125" s="68"/>
      <c r="D125" s="69"/>
      <c r="E125" s="68"/>
      <c r="F125" s="69"/>
      <c r="G125" s="68"/>
      <c r="H125" s="69"/>
      <c r="I125" s="68"/>
      <c r="J125" s="69"/>
      <c r="K125" s="70"/>
      <c r="L125" s="69"/>
      <c r="M125" s="71"/>
    </row>
    <row r="126" spans="1:13" ht="15">
      <c r="A126" s="67"/>
      <c r="B126" s="72"/>
      <c r="C126" s="68"/>
      <c r="D126" s="69"/>
      <c r="E126" s="68"/>
      <c r="F126" s="69"/>
      <c r="G126" s="68"/>
      <c r="H126" s="69"/>
      <c r="I126" s="68"/>
      <c r="J126" s="69"/>
      <c r="K126" s="70"/>
      <c r="L126" s="69"/>
      <c r="M126" s="71"/>
    </row>
    <row r="127" spans="1:13" ht="15">
      <c r="A127" s="67"/>
      <c r="B127" s="72"/>
      <c r="C127" s="68"/>
      <c r="D127" s="69"/>
      <c r="E127" s="68"/>
      <c r="F127" s="69"/>
      <c r="G127" s="68"/>
      <c r="H127" s="69"/>
      <c r="I127" s="68"/>
      <c r="J127" s="69"/>
      <c r="K127" s="70"/>
      <c r="L127" s="69"/>
      <c r="M127" s="71"/>
    </row>
    <row r="128" spans="1:13" ht="15">
      <c r="A128" s="67"/>
      <c r="B128" s="72"/>
      <c r="C128" s="68"/>
      <c r="D128" s="69"/>
      <c r="E128" s="68"/>
      <c r="F128" s="69"/>
      <c r="G128" s="68"/>
      <c r="H128" s="69"/>
      <c r="I128" s="68"/>
      <c r="J128" s="69"/>
      <c r="K128" s="70"/>
      <c r="L128" s="69"/>
      <c r="M128" s="71"/>
    </row>
    <row r="129" spans="1:13" ht="15">
      <c r="A129" s="67"/>
      <c r="B129" s="72"/>
      <c r="C129" s="68"/>
      <c r="D129" s="69"/>
      <c r="E129" s="68"/>
      <c r="F129" s="69"/>
      <c r="G129" s="68"/>
      <c r="H129" s="69"/>
      <c r="I129" s="68"/>
      <c r="J129" s="69"/>
      <c r="K129" s="70"/>
      <c r="L129" s="69"/>
      <c r="M129" s="71"/>
    </row>
    <row r="130" spans="1:13" ht="15">
      <c r="A130" s="67"/>
      <c r="B130" s="72"/>
      <c r="C130" s="68"/>
      <c r="D130" s="69"/>
      <c r="E130" s="68"/>
      <c r="F130" s="69"/>
      <c r="G130" s="68"/>
      <c r="H130" s="69"/>
      <c r="I130" s="68"/>
      <c r="J130" s="69"/>
      <c r="K130" s="70"/>
      <c r="L130" s="69"/>
      <c r="M130" s="71"/>
    </row>
    <row r="131" spans="1:13" ht="15">
      <c r="A131" s="67"/>
      <c r="B131" s="72"/>
      <c r="C131" s="68"/>
      <c r="D131" s="69"/>
      <c r="E131" s="68"/>
      <c r="F131" s="69"/>
      <c r="G131" s="68"/>
      <c r="H131" s="69"/>
      <c r="I131" s="68"/>
      <c r="J131" s="69"/>
      <c r="K131" s="70"/>
      <c r="L131" s="69"/>
      <c r="M131" s="71"/>
    </row>
    <row r="132" spans="1:13" ht="15">
      <c r="A132" s="67"/>
      <c r="B132" s="72"/>
      <c r="C132" s="68"/>
      <c r="D132" s="69"/>
      <c r="E132" s="68"/>
      <c r="F132" s="69"/>
      <c r="G132" s="68"/>
      <c r="H132" s="69"/>
      <c r="I132" s="68"/>
      <c r="J132" s="69"/>
      <c r="K132" s="70"/>
      <c r="L132" s="69"/>
      <c r="M132" s="71"/>
    </row>
    <row r="133" spans="1:13" ht="15">
      <c r="A133" s="67"/>
      <c r="B133" s="72"/>
      <c r="C133" s="68"/>
      <c r="D133" s="69"/>
      <c r="E133" s="68"/>
      <c r="F133" s="69"/>
      <c r="G133" s="68"/>
      <c r="H133" s="69"/>
      <c r="I133" s="68"/>
      <c r="J133" s="69"/>
      <c r="K133" s="70"/>
      <c r="L133" s="69"/>
      <c r="M133" s="71"/>
    </row>
    <row r="134" spans="1:13" ht="15">
      <c r="A134" s="67"/>
      <c r="B134" s="72"/>
      <c r="C134" s="68"/>
      <c r="D134" s="69"/>
      <c r="E134" s="68"/>
      <c r="F134" s="69"/>
      <c r="G134" s="68"/>
      <c r="H134" s="69"/>
      <c r="I134" s="68"/>
      <c r="J134" s="69"/>
      <c r="K134" s="70"/>
      <c r="L134" s="69"/>
      <c r="M134" s="71"/>
    </row>
    <row r="135" spans="1:13" ht="15">
      <c r="A135" s="67"/>
      <c r="B135" s="72"/>
      <c r="C135" s="68"/>
      <c r="D135" s="69"/>
      <c r="E135" s="68"/>
      <c r="F135" s="69"/>
      <c r="G135" s="68"/>
      <c r="H135" s="69"/>
      <c r="I135" s="68"/>
      <c r="J135" s="69"/>
      <c r="K135" s="70"/>
      <c r="L135" s="69"/>
      <c r="M135" s="71"/>
    </row>
    <row r="136" spans="1:13" ht="15">
      <c r="A136" s="67"/>
      <c r="B136" s="72"/>
      <c r="C136" s="68"/>
      <c r="D136" s="69"/>
      <c r="E136" s="68"/>
      <c r="F136" s="69"/>
      <c r="G136" s="68"/>
      <c r="H136" s="69"/>
      <c r="I136" s="68"/>
      <c r="J136" s="69"/>
      <c r="K136" s="70"/>
      <c r="L136" s="69"/>
      <c r="M136" s="71"/>
    </row>
    <row r="137" spans="1:13" ht="15">
      <c r="A137" s="67"/>
      <c r="B137" s="72"/>
      <c r="C137" s="68"/>
      <c r="D137" s="69"/>
      <c r="E137" s="68"/>
      <c r="F137" s="69"/>
      <c r="G137" s="68"/>
      <c r="H137" s="69"/>
      <c r="I137" s="68"/>
      <c r="J137" s="69"/>
      <c r="K137" s="70"/>
      <c r="L137" s="69"/>
      <c r="M137" s="71"/>
    </row>
    <row r="138" spans="1:13" ht="15">
      <c r="A138" s="67"/>
      <c r="B138" s="72"/>
      <c r="C138" s="68"/>
      <c r="D138" s="69"/>
      <c r="E138" s="68"/>
      <c r="F138" s="69"/>
      <c r="G138" s="68"/>
      <c r="H138" s="69"/>
      <c r="I138" s="68"/>
      <c r="J138" s="69"/>
      <c r="K138" s="70"/>
      <c r="L138" s="69"/>
      <c r="M138" s="71"/>
    </row>
    <row r="139" spans="1:13" ht="15">
      <c r="A139" s="67"/>
      <c r="B139" s="72"/>
      <c r="C139" s="68"/>
      <c r="D139" s="69"/>
      <c r="E139" s="68"/>
      <c r="F139" s="69"/>
      <c r="G139" s="68"/>
      <c r="H139" s="69"/>
      <c r="I139" s="68"/>
      <c r="J139" s="69"/>
      <c r="K139" s="70"/>
      <c r="L139" s="69"/>
      <c r="M139" s="71"/>
    </row>
    <row r="140" spans="1:13" ht="15">
      <c r="A140" s="67"/>
      <c r="B140" s="72"/>
      <c r="C140" s="68"/>
      <c r="D140" s="69"/>
      <c r="E140" s="68"/>
      <c r="F140" s="69"/>
      <c r="G140" s="68"/>
      <c r="H140" s="69"/>
      <c r="I140" s="68"/>
      <c r="J140" s="69"/>
      <c r="K140" s="70"/>
      <c r="L140" s="69"/>
      <c r="M140" s="71"/>
    </row>
    <row r="141" spans="1:13" ht="15">
      <c r="A141" s="67"/>
      <c r="B141" s="72"/>
      <c r="C141" s="68"/>
      <c r="D141" s="69"/>
      <c r="E141" s="68"/>
      <c r="F141" s="69"/>
      <c r="G141" s="68"/>
      <c r="H141" s="69"/>
      <c r="I141" s="68"/>
      <c r="J141" s="69"/>
      <c r="K141" s="70"/>
      <c r="L141" s="69"/>
      <c r="M141" s="71"/>
    </row>
    <row r="142" spans="1:13" ht="15">
      <c r="A142" s="67"/>
      <c r="B142" s="72"/>
      <c r="C142" s="68"/>
      <c r="D142" s="69"/>
      <c r="E142" s="68"/>
      <c r="F142" s="69"/>
      <c r="G142" s="68"/>
      <c r="H142" s="69"/>
      <c r="I142" s="68"/>
      <c r="J142" s="69"/>
      <c r="K142" s="70"/>
      <c r="L142" s="69"/>
      <c r="M142" s="71"/>
    </row>
    <row r="143" spans="1:13" ht="15">
      <c r="A143" s="67"/>
      <c r="B143" s="72"/>
      <c r="C143" s="68"/>
      <c r="D143" s="69"/>
      <c r="E143" s="68"/>
      <c r="F143" s="69"/>
      <c r="G143" s="68"/>
      <c r="H143" s="69"/>
      <c r="I143" s="68"/>
      <c r="J143" s="69"/>
      <c r="K143" s="70"/>
      <c r="L143" s="69"/>
      <c r="M143" s="71"/>
    </row>
    <row r="144" spans="1:13" ht="15">
      <c r="A144" s="67"/>
      <c r="B144" s="72"/>
      <c r="C144" s="68"/>
      <c r="D144" s="69"/>
      <c r="E144" s="68"/>
      <c r="F144" s="69"/>
      <c r="G144" s="68"/>
      <c r="H144" s="69"/>
      <c r="I144" s="68"/>
      <c r="J144" s="69"/>
      <c r="K144" s="70"/>
      <c r="L144" s="69"/>
      <c r="M144" s="71"/>
    </row>
    <row r="145" spans="1:13" ht="15">
      <c r="A145" s="67"/>
      <c r="B145" s="72"/>
      <c r="C145" s="68"/>
      <c r="D145" s="69"/>
      <c r="E145" s="68"/>
      <c r="F145" s="69"/>
      <c r="G145" s="68"/>
      <c r="H145" s="69"/>
      <c r="I145" s="68"/>
      <c r="J145" s="69"/>
      <c r="K145" s="70"/>
      <c r="L145" s="69"/>
      <c r="M145" s="71"/>
    </row>
    <row r="146" spans="1:13" ht="15">
      <c r="A146" s="67"/>
      <c r="B146" s="72"/>
      <c r="C146" s="68"/>
      <c r="D146" s="69"/>
      <c r="E146" s="68"/>
      <c r="F146" s="69"/>
      <c r="G146" s="68"/>
      <c r="H146" s="69"/>
      <c r="I146" s="68"/>
      <c r="J146" s="69"/>
      <c r="K146" s="70"/>
      <c r="L146" s="69"/>
      <c r="M146" s="71"/>
    </row>
    <row r="147" spans="1:13" ht="15">
      <c r="A147" s="67"/>
      <c r="B147" s="72"/>
      <c r="C147" s="68"/>
      <c r="D147" s="69"/>
      <c r="E147" s="68"/>
      <c r="F147" s="69"/>
      <c r="G147" s="68"/>
      <c r="H147" s="69"/>
      <c r="I147" s="68"/>
      <c r="J147" s="69"/>
      <c r="K147" s="70"/>
      <c r="L147" s="69"/>
      <c r="M147" s="71"/>
    </row>
    <row r="148" spans="1:13" ht="15">
      <c r="A148" s="67"/>
      <c r="B148" s="72"/>
      <c r="C148" s="68"/>
      <c r="D148" s="69"/>
      <c r="E148" s="68"/>
      <c r="F148" s="69"/>
      <c r="G148" s="68"/>
      <c r="H148" s="69"/>
      <c r="I148" s="68"/>
      <c r="J148" s="69"/>
      <c r="K148" s="70"/>
      <c r="L148" s="69"/>
      <c r="M148" s="71"/>
    </row>
    <row r="149" spans="1:13" ht="15">
      <c r="A149" s="67"/>
      <c r="B149" s="72"/>
      <c r="C149" s="68"/>
      <c r="D149" s="69"/>
      <c r="E149" s="68"/>
      <c r="F149" s="69"/>
      <c r="G149" s="68"/>
      <c r="H149" s="69"/>
      <c r="I149" s="68"/>
      <c r="J149" s="69"/>
      <c r="K149" s="70"/>
      <c r="L149" s="69"/>
      <c r="M149" s="71"/>
    </row>
    <row r="150" spans="1:13" ht="15">
      <c r="A150" s="67"/>
      <c r="B150" s="72"/>
      <c r="C150" s="68"/>
      <c r="D150" s="69"/>
      <c r="E150" s="68"/>
      <c r="F150" s="69"/>
      <c r="G150" s="68"/>
      <c r="H150" s="69"/>
      <c r="I150" s="68"/>
      <c r="J150" s="69"/>
      <c r="K150" s="70"/>
      <c r="L150" s="69"/>
      <c r="M150" s="71"/>
    </row>
    <row r="151" spans="1:13" ht="15">
      <c r="A151" s="67"/>
      <c r="B151" s="72"/>
      <c r="C151" s="68"/>
      <c r="D151" s="69"/>
      <c r="E151" s="68"/>
      <c r="F151" s="69"/>
      <c r="G151" s="68"/>
      <c r="H151" s="69"/>
      <c r="I151" s="68"/>
      <c r="J151" s="69"/>
      <c r="K151" s="70"/>
      <c r="L151" s="69"/>
      <c r="M151" s="71"/>
    </row>
    <row r="152" spans="1:13" ht="15">
      <c r="A152" s="67"/>
      <c r="B152" s="72"/>
      <c r="C152" s="68"/>
      <c r="D152" s="69"/>
      <c r="E152" s="68"/>
      <c r="F152" s="69"/>
      <c r="G152" s="68"/>
      <c r="H152" s="69"/>
      <c r="I152" s="68"/>
      <c r="J152" s="69"/>
      <c r="K152" s="70"/>
      <c r="L152" s="69"/>
      <c r="M152" s="71"/>
    </row>
    <row r="153" spans="1:13" ht="15">
      <c r="A153" s="67"/>
      <c r="B153" s="72"/>
      <c r="C153" s="68"/>
      <c r="D153" s="69"/>
      <c r="E153" s="68"/>
      <c r="F153" s="69"/>
      <c r="G153" s="68"/>
      <c r="H153" s="69"/>
      <c r="I153" s="68"/>
      <c r="J153" s="69"/>
      <c r="K153" s="70"/>
      <c r="L153" s="69"/>
      <c r="M153" s="71"/>
    </row>
    <row r="154" spans="1:13" ht="15">
      <c r="A154" s="67"/>
      <c r="B154" s="72"/>
      <c r="C154" s="68"/>
      <c r="D154" s="69"/>
      <c r="E154" s="68"/>
      <c r="F154" s="69"/>
      <c r="G154" s="68"/>
      <c r="H154" s="69"/>
      <c r="I154" s="68"/>
      <c r="J154" s="69"/>
      <c r="K154" s="70"/>
      <c r="L154" s="69"/>
      <c r="M154" s="71"/>
    </row>
    <row r="155" spans="1:13" ht="15">
      <c r="A155" s="67"/>
      <c r="B155" s="72"/>
      <c r="C155" s="68"/>
      <c r="D155" s="69"/>
      <c r="E155" s="68"/>
      <c r="F155" s="69"/>
      <c r="G155" s="68"/>
      <c r="H155" s="69"/>
      <c r="I155" s="68"/>
      <c r="J155" s="69"/>
      <c r="K155" s="70"/>
      <c r="L155" s="69"/>
      <c r="M155" s="71"/>
    </row>
    <row r="156" spans="1:13" ht="15">
      <c r="A156" s="67"/>
      <c r="B156" s="72"/>
      <c r="C156" s="68"/>
      <c r="D156" s="69"/>
      <c r="E156" s="68"/>
      <c r="F156" s="69"/>
      <c r="G156" s="68"/>
      <c r="H156" s="69"/>
      <c r="I156" s="68"/>
      <c r="J156" s="69"/>
      <c r="K156" s="70"/>
      <c r="L156" s="69"/>
      <c r="M156" s="71"/>
    </row>
    <row r="157" spans="1:13" ht="15">
      <c r="A157" s="67"/>
      <c r="B157" s="72"/>
      <c r="C157" s="68"/>
      <c r="D157" s="69"/>
      <c r="E157" s="68"/>
      <c r="F157" s="69"/>
      <c r="G157" s="68"/>
      <c r="H157" s="69"/>
      <c r="I157" s="68"/>
      <c r="J157" s="69"/>
      <c r="K157" s="70"/>
      <c r="L157" s="69"/>
      <c r="M157" s="71"/>
    </row>
    <row r="158" spans="1:13" ht="15">
      <c r="A158" s="67"/>
      <c r="B158" s="72"/>
      <c r="C158" s="68"/>
      <c r="D158" s="69"/>
      <c r="E158" s="68"/>
      <c r="F158" s="69"/>
      <c r="G158" s="68"/>
      <c r="H158" s="69"/>
      <c r="I158" s="68"/>
      <c r="J158" s="69"/>
      <c r="K158" s="70"/>
      <c r="L158" s="69"/>
      <c r="M158" s="71"/>
    </row>
    <row r="159" spans="1:13" ht="15">
      <c r="A159" s="67"/>
      <c r="B159" s="72"/>
      <c r="C159" s="68"/>
      <c r="D159" s="69"/>
      <c r="E159" s="68"/>
      <c r="F159" s="69"/>
      <c r="G159" s="68"/>
      <c r="H159" s="69"/>
      <c r="I159" s="68"/>
      <c r="J159" s="69"/>
      <c r="K159" s="70"/>
      <c r="L159" s="69"/>
      <c r="M159" s="71"/>
    </row>
    <row r="160" spans="1:13" ht="15">
      <c r="A160" s="67"/>
      <c r="B160" s="72"/>
      <c r="C160" s="68"/>
      <c r="D160" s="69"/>
      <c r="E160" s="68"/>
      <c r="F160" s="69"/>
      <c r="G160" s="68"/>
      <c r="H160" s="69"/>
      <c r="I160" s="68"/>
      <c r="J160" s="69"/>
      <c r="K160" s="70"/>
      <c r="L160" s="69"/>
      <c r="M160" s="71"/>
    </row>
    <row r="161" spans="1:13" ht="15">
      <c r="A161" s="67"/>
      <c r="B161" s="72"/>
      <c r="C161" s="68"/>
      <c r="D161" s="69"/>
      <c r="E161" s="68"/>
      <c r="F161" s="69"/>
      <c r="G161" s="68"/>
      <c r="H161" s="69"/>
      <c r="I161" s="68"/>
      <c r="J161" s="69"/>
      <c r="K161" s="70"/>
      <c r="L161" s="69"/>
      <c r="M161" s="71"/>
    </row>
    <row r="162" spans="1:13" ht="15">
      <c r="A162" s="67"/>
      <c r="B162" s="72"/>
      <c r="C162" s="68"/>
      <c r="D162" s="69"/>
      <c r="E162" s="68"/>
      <c r="F162" s="69"/>
      <c r="G162" s="68"/>
      <c r="H162" s="69"/>
      <c r="I162" s="68"/>
      <c r="J162" s="69"/>
      <c r="K162" s="70"/>
      <c r="L162" s="69"/>
      <c r="M162" s="71"/>
    </row>
    <row r="163" spans="1:13" ht="15">
      <c r="A163" s="67"/>
      <c r="B163" s="72"/>
      <c r="C163" s="68"/>
      <c r="D163" s="69"/>
      <c r="E163" s="68"/>
      <c r="F163" s="69"/>
      <c r="G163" s="68"/>
      <c r="H163" s="69"/>
      <c r="I163" s="68"/>
      <c r="J163" s="69"/>
      <c r="K163" s="70"/>
      <c r="L163" s="69"/>
      <c r="M163" s="71"/>
    </row>
    <row r="164" spans="1:13" ht="15">
      <c r="A164" s="67"/>
      <c r="B164" s="72"/>
      <c r="C164" s="68"/>
      <c r="D164" s="69"/>
      <c r="E164" s="68"/>
      <c r="F164" s="69"/>
      <c r="G164" s="68"/>
      <c r="H164" s="69"/>
      <c r="I164" s="68"/>
      <c r="J164" s="69"/>
      <c r="K164" s="70"/>
      <c r="L164" s="69"/>
      <c r="M164" s="71"/>
    </row>
    <row r="165" spans="1:13" ht="15">
      <c r="A165" s="67"/>
      <c r="B165" s="72"/>
      <c r="C165" s="68"/>
      <c r="D165" s="69"/>
      <c r="E165" s="68"/>
      <c r="F165" s="69"/>
      <c r="G165" s="68"/>
      <c r="H165" s="69"/>
      <c r="I165" s="68"/>
      <c r="J165" s="69"/>
      <c r="K165" s="70"/>
      <c r="L165" s="69"/>
      <c r="M165" s="71"/>
    </row>
    <row r="166" spans="1:13" ht="15">
      <c r="A166" s="67"/>
      <c r="B166" s="72"/>
      <c r="C166" s="68"/>
      <c r="D166" s="69"/>
      <c r="E166" s="68"/>
      <c r="F166" s="69"/>
      <c r="G166" s="68"/>
      <c r="H166" s="69"/>
      <c r="I166" s="68"/>
      <c r="J166" s="69"/>
      <c r="K166" s="70"/>
      <c r="L166" s="69"/>
      <c r="M166" s="71"/>
    </row>
    <row r="167" spans="1:13" ht="15">
      <c r="A167" s="67"/>
      <c r="B167" s="72"/>
      <c r="C167" s="68"/>
      <c r="D167" s="69"/>
      <c r="E167" s="68"/>
      <c r="F167" s="69"/>
      <c r="G167" s="68"/>
      <c r="H167" s="69"/>
      <c r="I167" s="68"/>
      <c r="J167" s="69"/>
      <c r="K167" s="70"/>
      <c r="L167" s="69"/>
      <c r="M167" s="71"/>
    </row>
    <row r="168" spans="1:13" ht="15">
      <c r="A168" s="67"/>
      <c r="B168" s="72"/>
      <c r="C168" s="68"/>
      <c r="D168" s="69"/>
      <c r="E168" s="68"/>
      <c r="F168" s="69"/>
      <c r="G168" s="68"/>
      <c r="H168" s="69"/>
      <c r="I168" s="68"/>
      <c r="J168" s="69"/>
      <c r="K168" s="70"/>
      <c r="L168" s="69"/>
      <c r="M168" s="71"/>
    </row>
    <row r="169" spans="1:13" ht="15">
      <c r="A169" s="67"/>
      <c r="B169" s="72"/>
      <c r="C169" s="68"/>
      <c r="D169" s="69"/>
      <c r="E169" s="68"/>
      <c r="F169" s="69"/>
      <c r="G169" s="68"/>
      <c r="H169" s="69"/>
      <c r="I169" s="68"/>
      <c r="J169" s="69"/>
      <c r="K169" s="70"/>
      <c r="L169" s="69"/>
      <c r="M169" s="71"/>
    </row>
    <row r="170" spans="1:13" ht="15">
      <c r="A170" s="67"/>
      <c r="B170" s="72"/>
      <c r="C170" s="68"/>
      <c r="D170" s="69"/>
      <c r="E170" s="68"/>
      <c r="F170" s="69"/>
      <c r="G170" s="68"/>
      <c r="H170" s="69"/>
      <c r="I170" s="68"/>
      <c r="J170" s="69"/>
      <c r="K170" s="70"/>
      <c r="L170" s="69"/>
      <c r="M170" s="71"/>
    </row>
    <row r="171" spans="1:13" ht="15">
      <c r="A171" s="67"/>
      <c r="B171" s="72"/>
      <c r="C171" s="68"/>
      <c r="D171" s="69"/>
      <c r="E171" s="68"/>
      <c r="F171" s="69"/>
      <c r="G171" s="68"/>
      <c r="H171" s="69"/>
      <c r="I171" s="68"/>
      <c r="J171" s="69"/>
      <c r="K171" s="70"/>
      <c r="L171" s="69"/>
      <c r="M171" s="71"/>
    </row>
    <row r="172" spans="1:13" ht="15">
      <c r="A172" s="67"/>
      <c r="B172" s="72"/>
      <c r="C172" s="68"/>
      <c r="D172" s="69"/>
      <c r="E172" s="68"/>
      <c r="F172" s="69"/>
      <c r="G172" s="68"/>
      <c r="H172" s="69"/>
      <c r="I172" s="68"/>
      <c r="J172" s="69"/>
      <c r="K172" s="70"/>
      <c r="L172" s="69"/>
      <c r="M172" s="71"/>
    </row>
    <row r="173" spans="1:13" ht="15">
      <c r="A173" s="67"/>
      <c r="B173" s="72"/>
      <c r="C173" s="68"/>
      <c r="D173" s="69"/>
      <c r="E173" s="68"/>
      <c r="F173" s="69"/>
      <c r="G173" s="68"/>
      <c r="H173" s="69"/>
      <c r="I173" s="68"/>
      <c r="J173" s="69"/>
      <c r="K173" s="70"/>
      <c r="L173" s="69"/>
      <c r="M173" s="71"/>
    </row>
    <row r="174" spans="1:13" ht="15">
      <c r="A174" s="67"/>
      <c r="B174" s="72"/>
      <c r="C174" s="68"/>
      <c r="D174" s="69"/>
      <c r="E174" s="68"/>
      <c r="F174" s="69"/>
      <c r="G174" s="68"/>
      <c r="H174" s="69"/>
      <c r="I174" s="68"/>
      <c r="J174" s="69"/>
      <c r="K174" s="70"/>
      <c r="L174" s="69"/>
      <c r="M174" s="71"/>
    </row>
    <row r="175" spans="1:13" ht="15">
      <c r="A175" s="67"/>
      <c r="B175" s="72"/>
      <c r="C175" s="68"/>
      <c r="D175" s="69"/>
      <c r="E175" s="68"/>
      <c r="F175" s="69"/>
      <c r="G175" s="68"/>
      <c r="H175" s="69"/>
      <c r="I175" s="68"/>
      <c r="J175" s="69"/>
      <c r="K175" s="70"/>
      <c r="L175" s="69"/>
      <c r="M175" s="71"/>
    </row>
    <row r="176" spans="1:13" ht="15">
      <c r="A176" s="67"/>
      <c r="B176" s="72"/>
      <c r="C176" s="68"/>
      <c r="D176" s="69"/>
      <c r="E176" s="68"/>
      <c r="F176" s="69"/>
      <c r="G176" s="68"/>
      <c r="H176" s="69"/>
      <c r="I176" s="68"/>
      <c r="J176" s="69"/>
      <c r="K176" s="70"/>
      <c r="L176" s="69"/>
      <c r="M176" s="71"/>
    </row>
    <row r="177" spans="1:13" ht="15">
      <c r="A177" s="67"/>
      <c r="B177" s="72"/>
      <c r="C177" s="68"/>
      <c r="D177" s="69"/>
      <c r="E177" s="68"/>
      <c r="F177" s="69"/>
      <c r="G177" s="68"/>
      <c r="H177" s="69"/>
      <c r="I177" s="68"/>
      <c r="J177" s="69"/>
      <c r="K177" s="70"/>
      <c r="L177" s="69"/>
      <c r="M177" s="71"/>
    </row>
    <row r="178" spans="1:13" ht="15">
      <c r="A178" s="67"/>
      <c r="B178" s="72"/>
      <c r="C178" s="68"/>
      <c r="D178" s="69"/>
      <c r="E178" s="68"/>
      <c r="F178" s="69"/>
      <c r="G178" s="68"/>
      <c r="H178" s="69"/>
      <c r="I178" s="68"/>
      <c r="J178" s="69"/>
      <c r="K178" s="70"/>
      <c r="L178" s="69"/>
      <c r="M178" s="71"/>
    </row>
    <row r="179" spans="1:13" ht="15">
      <c r="A179" s="67"/>
      <c r="B179" s="72"/>
      <c r="C179" s="68"/>
      <c r="D179" s="69"/>
      <c r="E179" s="68"/>
      <c r="F179" s="69"/>
      <c r="G179" s="68"/>
      <c r="H179" s="69"/>
      <c r="I179" s="68"/>
      <c r="J179" s="69"/>
      <c r="K179" s="70"/>
      <c r="L179" s="69"/>
      <c r="M179" s="71"/>
    </row>
    <row r="180" spans="1:13" ht="15">
      <c r="A180" s="67"/>
      <c r="B180" s="72"/>
      <c r="C180" s="68"/>
      <c r="D180" s="69"/>
      <c r="E180" s="68"/>
      <c r="F180" s="69"/>
      <c r="G180" s="68"/>
      <c r="H180" s="69"/>
      <c r="I180" s="68"/>
      <c r="J180" s="69"/>
      <c r="K180" s="70"/>
      <c r="L180" s="69"/>
      <c r="M180" s="71"/>
    </row>
    <row r="181" spans="1:13" ht="15">
      <c r="A181" s="67"/>
      <c r="B181" s="72"/>
      <c r="C181" s="68"/>
      <c r="D181" s="69"/>
      <c r="E181" s="68"/>
      <c r="F181" s="69"/>
      <c r="G181" s="68"/>
      <c r="H181" s="69"/>
      <c r="I181" s="68"/>
      <c r="J181" s="69"/>
      <c r="K181" s="70"/>
      <c r="L181" s="69"/>
      <c r="M181" s="71"/>
    </row>
  </sheetData>
  <autoFilter ref="A1:Y60" xr:uid="{5525E716-5459-4BE1-BEBC-73FB2D5BF3AF}"/>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AFBA1-9F8D-4F65-899C-AFE890F94856}">
  <dimension ref="A1:W83"/>
  <sheetViews>
    <sheetView workbookViewId="0">
      <selection activeCell="A84" sqref="A84:XFD1048576"/>
    </sheetView>
  </sheetViews>
  <sheetFormatPr defaultRowHeight="14.5"/>
  <cols>
    <col min="7" max="7" width="11.08984375" customWidth="1"/>
    <col min="9" max="9" width="16" customWidth="1"/>
    <col min="20" max="20" width="12" customWidth="1"/>
    <col min="21" max="21" width="15.90625" customWidth="1"/>
  </cols>
  <sheetData>
    <row r="1" spans="1:23">
      <c r="A1" t="s">
        <v>179</v>
      </c>
      <c r="L1" t="s">
        <v>162</v>
      </c>
      <c r="U1" s="154" t="s">
        <v>163</v>
      </c>
    </row>
    <row r="2" spans="1:23" ht="58">
      <c r="A2" s="154"/>
      <c r="B2" s="154" t="s">
        <v>164</v>
      </c>
      <c r="C2" s="154" t="s">
        <v>165</v>
      </c>
      <c r="D2" s="154" t="s">
        <v>166</v>
      </c>
      <c r="E2" s="154" t="s">
        <v>167</v>
      </c>
      <c r="G2" s="155" t="s">
        <v>168</v>
      </c>
      <c r="H2" s="155" t="s">
        <v>169</v>
      </c>
      <c r="I2" s="155" t="s">
        <v>170</v>
      </c>
      <c r="L2" s="156" t="s">
        <v>52</v>
      </c>
      <c r="M2" s="156" t="s">
        <v>64</v>
      </c>
      <c r="N2" s="156" t="s">
        <v>98</v>
      </c>
      <c r="O2" s="156" t="s">
        <v>99</v>
      </c>
      <c r="P2" s="156" t="s">
        <v>100</v>
      </c>
      <c r="Q2" s="156" t="s">
        <v>101</v>
      </c>
      <c r="R2" s="156" t="s">
        <v>102</v>
      </c>
      <c r="S2" s="157" t="s">
        <v>171</v>
      </c>
      <c r="T2" s="157" t="s">
        <v>172</v>
      </c>
      <c r="U2" s="158" t="s">
        <v>173</v>
      </c>
      <c r="V2" s="158" t="s">
        <v>174</v>
      </c>
      <c r="W2" s="158" t="s">
        <v>175</v>
      </c>
    </row>
    <row r="3" spans="1:23">
      <c r="A3" t="s">
        <v>180</v>
      </c>
      <c r="B3">
        <v>4.5400000000000003E-2</v>
      </c>
      <c r="C3">
        <v>5.4000000000000003E-3</v>
      </c>
      <c r="D3">
        <v>2.7322000000000002</v>
      </c>
      <c r="E3">
        <f>SUM(B3:D3)</f>
        <v>2.7830000000000004</v>
      </c>
      <c r="G3" s="85">
        <f t="shared" ref="G3:G34" si="0">_xlfn.XLOOKUP(A3,L:L,N:N)-B3</f>
        <v>0</v>
      </c>
      <c r="H3" s="85">
        <f t="shared" ref="H3:H34" si="1">_xlfn.XLOOKUP(A3,L:L,O:O)-C3</f>
        <v>0</v>
      </c>
      <c r="I3" s="85">
        <f t="shared" ref="I3:I34" si="2">_xlfn.XLOOKUP(A3,L:L,P:P)-D3</f>
        <v>0</v>
      </c>
      <c r="L3" t="s">
        <v>239</v>
      </c>
      <c r="M3">
        <v>18.981466983710355</v>
      </c>
      <c r="N3">
        <v>6.0600000000000001E-2</v>
      </c>
      <c r="O3">
        <v>0</v>
      </c>
      <c r="P3">
        <v>5.7000000000000002E-3</v>
      </c>
      <c r="Q3">
        <v>0</v>
      </c>
      <c r="R3">
        <v>6.6299999999999998E-2</v>
      </c>
      <c r="U3" s="84">
        <f t="shared" ref="U3:U34" si="3">_xlfn.XLOOKUP(L3,A:A,B:B)-N3</f>
        <v>0</v>
      </c>
      <c r="V3" s="84">
        <f t="shared" ref="V3:V34" si="4">_xlfn.XLOOKUP(L3,A:A,C:C)-O3</f>
        <v>0</v>
      </c>
      <c r="W3" s="84">
        <f t="shared" ref="W3:W34" si="5">_xlfn.XLOOKUP(L3,A:A,D:D)-P3</f>
        <v>0</v>
      </c>
    </row>
    <row r="4" spans="1:23">
      <c r="A4" t="s">
        <v>182</v>
      </c>
      <c r="B4">
        <v>2.3900000000000001E-2</v>
      </c>
      <c r="C4">
        <v>2.8E-3</v>
      </c>
      <c r="D4">
        <v>1.4379999999999999</v>
      </c>
      <c r="E4">
        <f t="shared" ref="E4:E67" si="6">SUM(B4:D4)</f>
        <v>1.4646999999999999</v>
      </c>
      <c r="G4" s="85">
        <f t="shared" si="0"/>
        <v>0</v>
      </c>
      <c r="H4" s="85">
        <f t="shared" si="1"/>
        <v>0</v>
      </c>
      <c r="I4" s="85">
        <f t="shared" si="2"/>
        <v>0</v>
      </c>
      <c r="L4" t="s">
        <v>241</v>
      </c>
      <c r="M4">
        <v>18.954404565573942</v>
      </c>
      <c r="N4">
        <v>5.9900000000000002E-2</v>
      </c>
      <c r="O4">
        <v>0</v>
      </c>
      <c r="P4">
        <v>5.5999999999999999E-3</v>
      </c>
      <c r="Q4">
        <v>0</v>
      </c>
      <c r="R4">
        <v>6.5500000000000003E-2</v>
      </c>
      <c r="U4" s="84">
        <f t="shared" si="3"/>
        <v>0</v>
      </c>
      <c r="V4" s="84">
        <f t="shared" si="4"/>
        <v>0</v>
      </c>
      <c r="W4" s="84">
        <f t="shared" si="5"/>
        <v>0</v>
      </c>
    </row>
    <row r="5" spans="1:23">
      <c r="A5" t="s">
        <v>184</v>
      </c>
      <c r="B5">
        <v>2.3699999999999999E-2</v>
      </c>
      <c r="C5">
        <v>2.8E-3</v>
      </c>
      <c r="D5">
        <v>1.4275</v>
      </c>
      <c r="E5">
        <f t="shared" si="6"/>
        <v>1.454</v>
      </c>
      <c r="G5" s="85">
        <f t="shared" si="0"/>
        <v>0</v>
      </c>
      <c r="H5" s="85">
        <f t="shared" si="1"/>
        <v>0</v>
      </c>
      <c r="I5" s="85">
        <f t="shared" si="2"/>
        <v>0</v>
      </c>
      <c r="L5" t="s">
        <v>242</v>
      </c>
      <c r="M5">
        <v>19.378631974093231</v>
      </c>
      <c r="N5">
        <v>0.13270000000000001</v>
      </c>
      <c r="O5">
        <v>0</v>
      </c>
      <c r="P5">
        <v>1.24E-2</v>
      </c>
      <c r="Q5">
        <v>0</v>
      </c>
      <c r="R5">
        <v>0.14510000000000001</v>
      </c>
      <c r="U5" s="84">
        <f t="shared" si="3"/>
        <v>0</v>
      </c>
      <c r="V5" s="84">
        <f t="shared" si="4"/>
        <v>0</v>
      </c>
      <c r="W5" s="84">
        <f t="shared" si="5"/>
        <v>0</v>
      </c>
    </row>
    <row r="6" spans="1:23">
      <c r="A6" t="s">
        <v>186</v>
      </c>
      <c r="B6">
        <v>5.11E-2</v>
      </c>
      <c r="C6">
        <v>6.1000000000000004E-3</v>
      </c>
      <c r="D6">
        <v>3.0758000000000001</v>
      </c>
      <c r="E6">
        <f t="shared" si="6"/>
        <v>3.133</v>
      </c>
      <c r="G6" s="85">
        <f t="shared" si="0"/>
        <v>0</v>
      </c>
      <c r="H6" s="85">
        <f t="shared" si="1"/>
        <v>0</v>
      </c>
      <c r="I6" s="85">
        <f t="shared" si="2"/>
        <v>0</v>
      </c>
      <c r="L6" t="s">
        <v>243</v>
      </c>
      <c r="M6">
        <v>19.490767385990729</v>
      </c>
      <c r="N6">
        <v>0.15079999999999999</v>
      </c>
      <c r="O6">
        <v>0</v>
      </c>
      <c r="P6">
        <v>1.41E-2</v>
      </c>
      <c r="Q6">
        <v>0</v>
      </c>
      <c r="R6">
        <v>0.16489999999999999</v>
      </c>
      <c r="U6" s="84">
        <f t="shared" si="3"/>
        <v>0</v>
      </c>
      <c r="V6" s="84">
        <f t="shared" si="4"/>
        <v>0</v>
      </c>
      <c r="W6" s="84">
        <f t="shared" si="5"/>
        <v>0</v>
      </c>
    </row>
    <row r="7" spans="1:23">
      <c r="A7" t="s">
        <v>187</v>
      </c>
      <c r="B7">
        <v>2.1399999999999999E-2</v>
      </c>
      <c r="C7">
        <v>2.5000000000000001E-3</v>
      </c>
      <c r="D7">
        <v>1.2877000000000001</v>
      </c>
      <c r="E7">
        <f t="shared" si="6"/>
        <v>1.3116000000000001</v>
      </c>
      <c r="G7" s="85">
        <f t="shared" si="0"/>
        <v>0</v>
      </c>
      <c r="H7" s="85">
        <f t="shared" si="1"/>
        <v>0</v>
      </c>
      <c r="I7" s="85">
        <f t="shared" si="2"/>
        <v>0</v>
      </c>
      <c r="L7" t="s">
        <v>244</v>
      </c>
      <c r="M7">
        <v>19.408957148461418</v>
      </c>
      <c r="N7">
        <v>0.21820000000000001</v>
      </c>
      <c r="O7">
        <v>0</v>
      </c>
      <c r="P7">
        <v>2.0400000000000001E-2</v>
      </c>
      <c r="Q7">
        <v>0</v>
      </c>
      <c r="R7">
        <v>0.23860000000000001</v>
      </c>
      <c r="U7" s="84">
        <f t="shared" si="3"/>
        <v>0</v>
      </c>
      <c r="V7" s="84">
        <f t="shared" si="4"/>
        <v>0</v>
      </c>
      <c r="W7" s="84">
        <f t="shared" si="5"/>
        <v>0</v>
      </c>
    </row>
    <row r="8" spans="1:23">
      <c r="A8" t="s">
        <v>190</v>
      </c>
      <c r="B8">
        <v>1.04E-2</v>
      </c>
      <c r="C8">
        <v>1.1999999999999999E-3</v>
      </c>
      <c r="D8">
        <v>0.62549999999999994</v>
      </c>
      <c r="E8">
        <f t="shared" si="6"/>
        <v>0.6371</v>
      </c>
      <c r="G8" s="85">
        <f t="shared" si="0"/>
        <v>0</v>
      </c>
      <c r="H8" s="85">
        <f t="shared" si="1"/>
        <v>0</v>
      </c>
      <c r="I8" s="85">
        <f t="shared" si="2"/>
        <v>0</v>
      </c>
      <c r="L8" t="s">
        <v>297</v>
      </c>
      <c r="M8">
        <v>21.315360829690757</v>
      </c>
      <c r="N8">
        <v>8.7800000000000003E-2</v>
      </c>
      <c r="O8">
        <v>0</v>
      </c>
      <c r="P8">
        <v>8.2000000000000007E-3</v>
      </c>
      <c r="Q8">
        <v>0</v>
      </c>
      <c r="R8">
        <v>9.6000000000000002E-2</v>
      </c>
      <c r="U8" s="84">
        <f t="shared" si="3"/>
        <v>0</v>
      </c>
      <c r="V8" s="84">
        <f t="shared" si="4"/>
        <v>0</v>
      </c>
      <c r="W8" s="84">
        <f t="shared" si="5"/>
        <v>0</v>
      </c>
    </row>
    <row r="9" spans="1:23">
      <c r="A9" t="s">
        <v>192</v>
      </c>
      <c r="B9">
        <v>5.4100000000000002E-2</v>
      </c>
      <c r="C9">
        <v>6.4000000000000003E-3</v>
      </c>
      <c r="D9">
        <v>3.2568999999999999</v>
      </c>
      <c r="E9">
        <f t="shared" si="6"/>
        <v>3.3174000000000001</v>
      </c>
      <c r="G9" s="85">
        <f t="shared" si="0"/>
        <v>0</v>
      </c>
      <c r="H9" s="85">
        <f t="shared" si="1"/>
        <v>0</v>
      </c>
      <c r="I9" s="85">
        <f t="shared" si="2"/>
        <v>0</v>
      </c>
      <c r="L9" t="s">
        <v>245</v>
      </c>
      <c r="M9">
        <v>19.672887414409214</v>
      </c>
      <c r="N9">
        <v>0.15110000000000001</v>
      </c>
      <c r="O9">
        <v>0</v>
      </c>
      <c r="P9">
        <v>1.4200000000000001E-2</v>
      </c>
      <c r="Q9">
        <v>0</v>
      </c>
      <c r="R9">
        <v>0.1653</v>
      </c>
      <c r="U9" s="84">
        <f t="shared" si="3"/>
        <v>0</v>
      </c>
      <c r="V9" s="84">
        <f t="shared" si="4"/>
        <v>0</v>
      </c>
      <c r="W9" s="84">
        <f t="shared" si="5"/>
        <v>0</v>
      </c>
    </row>
    <row r="10" spans="1:23">
      <c r="A10" t="s">
        <v>193</v>
      </c>
      <c r="B10">
        <v>0</v>
      </c>
      <c r="C10">
        <v>0</v>
      </c>
      <c r="D10">
        <v>0</v>
      </c>
      <c r="E10">
        <f t="shared" si="6"/>
        <v>0</v>
      </c>
      <c r="G10" s="85">
        <f t="shared" si="0"/>
        <v>0</v>
      </c>
      <c r="H10" s="85">
        <f t="shared" si="1"/>
        <v>0</v>
      </c>
      <c r="I10" s="85">
        <f t="shared" si="2"/>
        <v>0</v>
      </c>
      <c r="L10" t="s">
        <v>246</v>
      </c>
      <c r="M10">
        <v>19.347449695410525</v>
      </c>
      <c r="N10">
        <v>0.2175</v>
      </c>
      <c r="O10">
        <v>0</v>
      </c>
      <c r="P10">
        <v>2.0400000000000001E-2</v>
      </c>
      <c r="Q10">
        <v>0</v>
      </c>
      <c r="R10">
        <v>0.2379</v>
      </c>
      <c r="U10" s="84">
        <f t="shared" si="3"/>
        <v>0</v>
      </c>
      <c r="V10" s="84">
        <f t="shared" si="4"/>
        <v>0</v>
      </c>
      <c r="W10" s="84">
        <f t="shared" si="5"/>
        <v>0</v>
      </c>
    </row>
    <row r="11" spans="1:23">
      <c r="A11" t="s">
        <v>195</v>
      </c>
      <c r="B11">
        <v>6.1100000000000002E-2</v>
      </c>
      <c r="C11">
        <v>7.1999999999999998E-3</v>
      </c>
      <c r="D11">
        <v>3.6791</v>
      </c>
      <c r="E11">
        <f t="shared" si="6"/>
        <v>3.7473999999999998</v>
      </c>
      <c r="G11" s="85">
        <f t="shared" si="0"/>
        <v>0</v>
      </c>
      <c r="H11" s="85">
        <f t="shared" si="1"/>
        <v>0</v>
      </c>
      <c r="I11" s="85">
        <f t="shared" si="2"/>
        <v>0</v>
      </c>
      <c r="L11" t="s">
        <v>247</v>
      </c>
      <c r="M11">
        <v>19.580356913527396</v>
      </c>
      <c r="N11">
        <v>0.21820000000000001</v>
      </c>
      <c r="O11">
        <v>0</v>
      </c>
      <c r="P11">
        <v>2.0400000000000001E-2</v>
      </c>
      <c r="Q11">
        <v>0</v>
      </c>
      <c r="R11">
        <v>0.23860000000000001</v>
      </c>
      <c r="U11" s="84">
        <f t="shared" si="3"/>
        <v>0</v>
      </c>
      <c r="V11" s="84">
        <f t="shared" si="4"/>
        <v>0</v>
      </c>
      <c r="W11" s="84">
        <f t="shared" si="5"/>
        <v>0</v>
      </c>
    </row>
    <row r="12" spans="1:23">
      <c r="A12" t="s">
        <v>197</v>
      </c>
      <c r="B12">
        <v>2.01E-2</v>
      </c>
      <c r="C12">
        <v>2.3999999999999998E-3</v>
      </c>
      <c r="D12">
        <v>1.2083999999999999</v>
      </c>
      <c r="E12">
        <f t="shared" si="6"/>
        <v>1.2308999999999999</v>
      </c>
      <c r="G12" s="85">
        <f t="shared" si="0"/>
        <v>0</v>
      </c>
      <c r="H12" s="85">
        <f t="shared" si="1"/>
        <v>0</v>
      </c>
      <c r="I12" s="85">
        <f t="shared" si="2"/>
        <v>0</v>
      </c>
      <c r="L12" t="s">
        <v>248</v>
      </c>
      <c r="M12">
        <v>19.58795864490726</v>
      </c>
      <c r="N12">
        <v>0.13289999999999999</v>
      </c>
      <c r="O12">
        <v>0</v>
      </c>
      <c r="P12">
        <v>1.24E-2</v>
      </c>
      <c r="Q12">
        <v>0</v>
      </c>
      <c r="R12">
        <v>0.14529999999999998</v>
      </c>
      <c r="U12" s="84">
        <f t="shared" si="3"/>
        <v>0</v>
      </c>
      <c r="V12" s="84">
        <f t="shared" si="4"/>
        <v>0</v>
      </c>
      <c r="W12" s="84">
        <f t="shared" si="5"/>
        <v>0</v>
      </c>
    </row>
    <row r="13" spans="1:23">
      <c r="A13" t="s">
        <v>200</v>
      </c>
      <c r="B13">
        <v>2.1399999999999999E-2</v>
      </c>
      <c r="C13">
        <v>2.5000000000000001E-3</v>
      </c>
      <c r="D13">
        <v>1.2889999999999999</v>
      </c>
      <c r="E13">
        <f t="shared" si="6"/>
        <v>1.3129</v>
      </c>
      <c r="G13" s="85">
        <f t="shared" si="0"/>
        <v>0</v>
      </c>
      <c r="H13" s="85">
        <f t="shared" si="1"/>
        <v>0</v>
      </c>
      <c r="I13" s="85">
        <f t="shared" si="2"/>
        <v>0</v>
      </c>
      <c r="L13" t="s">
        <v>249</v>
      </c>
      <c r="M13">
        <v>19.596428084603275</v>
      </c>
      <c r="N13">
        <v>0.2203</v>
      </c>
      <c r="O13">
        <v>0</v>
      </c>
      <c r="P13">
        <v>2.06E-2</v>
      </c>
      <c r="Q13">
        <v>0</v>
      </c>
      <c r="R13">
        <v>0.2409</v>
      </c>
      <c r="U13" s="84">
        <f t="shared" si="3"/>
        <v>0</v>
      </c>
      <c r="V13" s="84">
        <f t="shared" si="4"/>
        <v>0</v>
      </c>
      <c r="W13" s="84">
        <f t="shared" si="5"/>
        <v>0</v>
      </c>
    </row>
    <row r="14" spans="1:23">
      <c r="A14" t="s">
        <v>203</v>
      </c>
      <c r="B14">
        <v>2.46E-2</v>
      </c>
      <c r="C14">
        <v>2.8999999999999998E-3</v>
      </c>
      <c r="D14">
        <v>1.4833000000000001</v>
      </c>
      <c r="E14">
        <f t="shared" si="6"/>
        <v>1.5108000000000001</v>
      </c>
      <c r="G14" s="85">
        <f t="shared" si="0"/>
        <v>0</v>
      </c>
      <c r="H14" s="85">
        <f t="shared" si="1"/>
        <v>0</v>
      </c>
      <c r="I14" s="85">
        <f t="shared" si="2"/>
        <v>0</v>
      </c>
      <c r="L14" t="s">
        <v>250</v>
      </c>
      <c r="M14">
        <v>19.147123450841256</v>
      </c>
      <c r="N14">
        <v>7.7399999999999997E-2</v>
      </c>
      <c r="O14">
        <v>0</v>
      </c>
      <c r="P14">
        <v>7.3000000000000001E-3</v>
      </c>
      <c r="Q14">
        <v>0</v>
      </c>
      <c r="R14">
        <v>8.4699999999999998E-2</v>
      </c>
      <c r="U14" s="84">
        <f t="shared" si="3"/>
        <v>0</v>
      </c>
      <c r="V14" s="84">
        <f t="shared" si="4"/>
        <v>0</v>
      </c>
      <c r="W14" s="84">
        <f t="shared" si="5"/>
        <v>0</v>
      </c>
    </row>
    <row r="15" spans="1:23">
      <c r="A15" t="s">
        <v>206</v>
      </c>
      <c r="B15">
        <v>1.44E-2</v>
      </c>
      <c r="C15">
        <v>1.6999999999999999E-3</v>
      </c>
      <c r="D15">
        <v>0.86760000000000004</v>
      </c>
      <c r="E15">
        <f t="shared" si="6"/>
        <v>0.88370000000000004</v>
      </c>
      <c r="G15" s="85">
        <f t="shared" si="0"/>
        <v>0</v>
      </c>
      <c r="H15" s="85">
        <f t="shared" si="1"/>
        <v>0</v>
      </c>
      <c r="I15" s="85">
        <f t="shared" si="2"/>
        <v>0</v>
      </c>
      <c r="L15" t="s">
        <v>251</v>
      </c>
      <c r="M15">
        <v>25.073227174839761</v>
      </c>
      <c r="N15">
        <v>0</v>
      </c>
      <c r="O15">
        <v>0</v>
      </c>
      <c r="P15">
        <v>0</v>
      </c>
      <c r="Q15">
        <v>0</v>
      </c>
      <c r="R15">
        <v>0</v>
      </c>
      <c r="U15" s="84">
        <f t="shared" si="3"/>
        <v>0</v>
      </c>
      <c r="V15" s="84">
        <f t="shared" si="4"/>
        <v>0</v>
      </c>
      <c r="W15" s="84">
        <f t="shared" si="5"/>
        <v>0</v>
      </c>
    </row>
    <row r="16" spans="1:23">
      <c r="A16" t="s">
        <v>207</v>
      </c>
      <c r="B16">
        <v>8.8999999999999999E-3</v>
      </c>
      <c r="C16">
        <v>1.1000000000000001E-3</v>
      </c>
      <c r="D16">
        <v>0.53539999999999999</v>
      </c>
      <c r="E16">
        <f t="shared" si="6"/>
        <v>0.5454</v>
      </c>
      <c r="G16" s="85">
        <f t="shared" si="0"/>
        <v>0</v>
      </c>
      <c r="H16" s="85">
        <f t="shared" si="1"/>
        <v>0</v>
      </c>
      <c r="I16" s="85">
        <f t="shared" si="2"/>
        <v>0</v>
      </c>
      <c r="L16" t="s">
        <v>253</v>
      </c>
      <c r="M16">
        <v>63.394120527797853</v>
      </c>
      <c r="N16">
        <v>0</v>
      </c>
      <c r="O16">
        <v>0</v>
      </c>
      <c r="P16">
        <v>0</v>
      </c>
      <c r="Q16">
        <v>0</v>
      </c>
      <c r="R16">
        <v>0</v>
      </c>
      <c r="U16" s="84">
        <f t="shared" si="3"/>
        <v>0</v>
      </c>
      <c r="V16" s="84">
        <f t="shared" si="4"/>
        <v>0</v>
      </c>
      <c r="W16" s="84">
        <f t="shared" si="5"/>
        <v>0</v>
      </c>
    </row>
    <row r="17" spans="1:23">
      <c r="A17" t="s">
        <v>208</v>
      </c>
      <c r="B17">
        <v>2.3E-2</v>
      </c>
      <c r="C17">
        <v>2.7000000000000001E-3</v>
      </c>
      <c r="D17">
        <v>1.3824000000000001</v>
      </c>
      <c r="E17">
        <f t="shared" si="6"/>
        <v>1.4081000000000001</v>
      </c>
      <c r="G17" s="85">
        <f t="shared" si="0"/>
        <v>0</v>
      </c>
      <c r="H17" s="85">
        <f t="shared" si="1"/>
        <v>0</v>
      </c>
      <c r="I17" s="85">
        <f t="shared" si="2"/>
        <v>0</v>
      </c>
      <c r="L17" t="s">
        <v>255</v>
      </c>
      <c r="M17">
        <v>22.727466489239422</v>
      </c>
      <c r="N17">
        <v>0</v>
      </c>
      <c r="O17">
        <v>0</v>
      </c>
      <c r="P17">
        <v>0</v>
      </c>
      <c r="Q17">
        <v>0</v>
      </c>
      <c r="R17">
        <v>0</v>
      </c>
      <c r="U17" s="84">
        <f t="shared" si="3"/>
        <v>0</v>
      </c>
      <c r="V17" s="84">
        <f t="shared" si="4"/>
        <v>0</v>
      </c>
      <c r="W17" s="84">
        <f t="shared" si="5"/>
        <v>0</v>
      </c>
    </row>
    <row r="18" spans="1:23">
      <c r="A18" t="s">
        <v>211</v>
      </c>
      <c r="B18">
        <v>2.6499999999999999E-2</v>
      </c>
      <c r="C18">
        <v>3.0999999999999999E-3</v>
      </c>
      <c r="D18">
        <v>1.5976999999999999</v>
      </c>
      <c r="E18">
        <f t="shared" si="6"/>
        <v>1.6273</v>
      </c>
      <c r="G18" s="85">
        <f t="shared" si="0"/>
        <v>0</v>
      </c>
      <c r="H18" s="85">
        <f t="shared" si="1"/>
        <v>0</v>
      </c>
      <c r="I18" s="85">
        <f t="shared" si="2"/>
        <v>0</v>
      </c>
      <c r="L18" t="s">
        <v>256</v>
      </c>
      <c r="M18">
        <v>66.429437964616653</v>
      </c>
      <c r="N18">
        <v>0</v>
      </c>
      <c r="O18">
        <v>0</v>
      </c>
      <c r="P18">
        <v>0</v>
      </c>
      <c r="Q18">
        <v>0</v>
      </c>
      <c r="R18">
        <v>0</v>
      </c>
      <c r="U18" s="84">
        <f t="shared" si="3"/>
        <v>0</v>
      </c>
      <c r="V18" s="84">
        <f t="shared" si="4"/>
        <v>0</v>
      </c>
      <c r="W18" s="84">
        <f t="shared" si="5"/>
        <v>0</v>
      </c>
    </row>
    <row r="19" spans="1:23">
      <c r="A19" t="s">
        <v>214</v>
      </c>
      <c r="B19">
        <v>2.3599999999999999E-2</v>
      </c>
      <c r="C19">
        <v>2.8E-3</v>
      </c>
      <c r="D19">
        <v>1.4220999999999999</v>
      </c>
      <c r="E19">
        <f t="shared" si="6"/>
        <v>1.4484999999999999</v>
      </c>
      <c r="G19" s="85">
        <f t="shared" si="0"/>
        <v>0</v>
      </c>
      <c r="H19" s="85">
        <f t="shared" si="1"/>
        <v>0</v>
      </c>
      <c r="I19" s="85">
        <f t="shared" si="2"/>
        <v>0</v>
      </c>
      <c r="L19" t="s">
        <v>257</v>
      </c>
      <c r="M19">
        <v>22.834793280031896</v>
      </c>
      <c r="N19">
        <v>5.28E-2</v>
      </c>
      <c r="O19">
        <v>6.1999999999999998E-3</v>
      </c>
      <c r="P19">
        <v>0</v>
      </c>
      <c r="Q19">
        <v>0</v>
      </c>
      <c r="R19">
        <v>5.8999999999999997E-2</v>
      </c>
      <c r="U19" s="84">
        <f t="shared" si="3"/>
        <v>0</v>
      </c>
      <c r="V19" s="84">
        <f t="shared" si="4"/>
        <v>0</v>
      </c>
      <c r="W19" s="84">
        <f t="shared" si="5"/>
        <v>0</v>
      </c>
    </row>
    <row r="20" spans="1:23">
      <c r="A20" t="s">
        <v>217</v>
      </c>
      <c r="B20">
        <v>1.8700000000000001E-2</v>
      </c>
      <c r="C20">
        <v>2.2000000000000001E-3</v>
      </c>
      <c r="D20">
        <v>1.1283000000000001</v>
      </c>
      <c r="E20">
        <f t="shared" si="6"/>
        <v>1.1492</v>
      </c>
      <c r="G20" s="85">
        <f t="shared" si="0"/>
        <v>0</v>
      </c>
      <c r="H20" s="85">
        <f t="shared" si="1"/>
        <v>0</v>
      </c>
      <c r="I20" s="85">
        <f t="shared" si="2"/>
        <v>0</v>
      </c>
      <c r="L20" t="s">
        <v>258</v>
      </c>
      <c r="M20">
        <v>22.052291937901739</v>
      </c>
      <c r="N20">
        <v>6.9699999999999998E-2</v>
      </c>
      <c r="O20">
        <v>8.2000000000000007E-3</v>
      </c>
      <c r="P20">
        <v>0</v>
      </c>
      <c r="Q20">
        <v>0</v>
      </c>
      <c r="R20">
        <v>7.7899999999999997E-2</v>
      </c>
      <c r="U20" s="84">
        <f t="shared" si="3"/>
        <v>0</v>
      </c>
      <c r="V20" s="84">
        <f t="shared" si="4"/>
        <v>0</v>
      </c>
      <c r="W20" s="84">
        <f t="shared" si="5"/>
        <v>0</v>
      </c>
    </row>
    <row r="21" spans="1:23">
      <c r="A21" t="s">
        <v>220</v>
      </c>
      <c r="B21">
        <v>1.2200000000000001E-2</v>
      </c>
      <c r="C21">
        <v>1.4E-3</v>
      </c>
      <c r="D21">
        <v>0.73609999999999998</v>
      </c>
      <c r="E21">
        <f t="shared" si="6"/>
        <v>0.74970000000000003</v>
      </c>
      <c r="G21" s="85">
        <f t="shared" si="0"/>
        <v>0</v>
      </c>
      <c r="H21" s="85">
        <f t="shared" si="1"/>
        <v>0</v>
      </c>
      <c r="I21" s="85">
        <f t="shared" si="2"/>
        <v>0</v>
      </c>
      <c r="L21" t="s">
        <v>259</v>
      </c>
      <c r="M21">
        <v>19.134337525957967</v>
      </c>
      <c r="N21">
        <v>5.9299999999999999E-2</v>
      </c>
      <c r="O21">
        <v>7.0000000000000001E-3</v>
      </c>
      <c r="P21">
        <v>0</v>
      </c>
      <c r="Q21">
        <v>0</v>
      </c>
      <c r="R21">
        <v>6.6299999999999998E-2</v>
      </c>
      <c r="U21" s="84">
        <f t="shared" si="3"/>
        <v>0</v>
      </c>
      <c r="V21" s="84">
        <f t="shared" si="4"/>
        <v>0</v>
      </c>
      <c r="W21" s="84">
        <f t="shared" si="5"/>
        <v>0</v>
      </c>
    </row>
    <row r="22" spans="1:23">
      <c r="A22" t="s">
        <v>223</v>
      </c>
      <c r="B22">
        <v>3.2500000000000001E-2</v>
      </c>
      <c r="C22">
        <v>3.8E-3</v>
      </c>
      <c r="D22">
        <v>1.956</v>
      </c>
      <c r="E22">
        <f t="shared" si="6"/>
        <v>1.9923</v>
      </c>
      <c r="G22" s="85">
        <f t="shared" si="0"/>
        <v>0</v>
      </c>
      <c r="H22" s="85">
        <f t="shared" si="1"/>
        <v>0</v>
      </c>
      <c r="I22" s="85">
        <f t="shared" si="2"/>
        <v>0</v>
      </c>
      <c r="L22" t="s">
        <v>261</v>
      </c>
      <c r="M22">
        <v>8.1871925653434054</v>
      </c>
      <c r="N22">
        <v>2.69E-2</v>
      </c>
      <c r="O22">
        <v>3.2000000000000002E-3</v>
      </c>
      <c r="P22">
        <v>0</v>
      </c>
      <c r="Q22">
        <v>0</v>
      </c>
      <c r="R22">
        <v>3.0100000000000002E-2</v>
      </c>
      <c r="U22" s="84">
        <f t="shared" si="3"/>
        <v>0</v>
      </c>
      <c r="V22" s="84">
        <f t="shared" si="4"/>
        <v>0</v>
      </c>
      <c r="W22" s="84">
        <f t="shared" si="5"/>
        <v>0</v>
      </c>
    </row>
    <row r="23" spans="1:23">
      <c r="A23" t="s">
        <v>226</v>
      </c>
      <c r="B23">
        <v>5.11E-2</v>
      </c>
      <c r="C23">
        <v>0</v>
      </c>
      <c r="D23">
        <v>0</v>
      </c>
      <c r="E23">
        <f t="shared" si="6"/>
        <v>5.11E-2</v>
      </c>
      <c r="G23" s="85">
        <f t="shared" si="0"/>
        <v>0</v>
      </c>
      <c r="H23" s="85">
        <f t="shared" si="1"/>
        <v>0</v>
      </c>
      <c r="I23" s="85">
        <f t="shared" si="2"/>
        <v>0</v>
      </c>
      <c r="L23" t="s">
        <v>262</v>
      </c>
      <c r="M23">
        <v>28.623693677454543</v>
      </c>
      <c r="N23">
        <v>1.47E-2</v>
      </c>
      <c r="O23">
        <v>1.6999999999999999E-3</v>
      </c>
      <c r="P23">
        <v>0</v>
      </c>
      <c r="Q23">
        <v>0</v>
      </c>
      <c r="R23">
        <v>1.6399999999999998E-2</v>
      </c>
      <c r="U23" s="84">
        <f t="shared" si="3"/>
        <v>0</v>
      </c>
      <c r="V23" s="84">
        <f t="shared" si="4"/>
        <v>0</v>
      </c>
      <c r="W23" s="84">
        <f t="shared" si="5"/>
        <v>0</v>
      </c>
    </row>
    <row r="24" spans="1:23">
      <c r="A24" t="s">
        <v>228</v>
      </c>
      <c r="B24">
        <v>0.14710000000000001</v>
      </c>
      <c r="C24">
        <v>0</v>
      </c>
      <c r="D24">
        <v>0</v>
      </c>
      <c r="E24">
        <f t="shared" si="6"/>
        <v>0.14710000000000001</v>
      </c>
      <c r="G24" s="85">
        <f t="shared" si="0"/>
        <v>0</v>
      </c>
      <c r="H24" s="85">
        <f t="shared" si="1"/>
        <v>0</v>
      </c>
      <c r="I24" s="85">
        <f t="shared" si="2"/>
        <v>0</v>
      </c>
      <c r="L24" t="s">
        <v>264</v>
      </c>
      <c r="M24">
        <v>17.790692695169405</v>
      </c>
      <c r="N24">
        <v>0</v>
      </c>
      <c r="O24">
        <v>0</v>
      </c>
      <c r="P24">
        <v>0</v>
      </c>
      <c r="Q24">
        <v>0</v>
      </c>
      <c r="R24">
        <v>0</v>
      </c>
      <c r="U24" s="84">
        <f t="shared" si="3"/>
        <v>0</v>
      </c>
      <c r="V24" s="84">
        <f t="shared" si="4"/>
        <v>0</v>
      </c>
      <c r="W24" s="84">
        <f t="shared" si="5"/>
        <v>0</v>
      </c>
    </row>
    <row r="25" spans="1:23">
      <c r="A25" t="s">
        <v>229</v>
      </c>
      <c r="B25">
        <v>0.442</v>
      </c>
      <c r="C25">
        <v>0</v>
      </c>
      <c r="D25">
        <v>0</v>
      </c>
      <c r="E25">
        <f t="shared" si="6"/>
        <v>0.442</v>
      </c>
      <c r="G25" s="85">
        <f t="shared" si="0"/>
        <v>0</v>
      </c>
      <c r="H25" s="85">
        <f t="shared" si="1"/>
        <v>0</v>
      </c>
      <c r="I25" s="85">
        <f t="shared" si="2"/>
        <v>0</v>
      </c>
      <c r="L25" t="s">
        <v>265</v>
      </c>
      <c r="M25">
        <v>18.602806569267859</v>
      </c>
      <c r="N25">
        <v>7.0000000000000007E-2</v>
      </c>
      <c r="O25">
        <v>8.2000000000000007E-3</v>
      </c>
      <c r="P25">
        <v>0</v>
      </c>
      <c r="Q25">
        <v>0</v>
      </c>
      <c r="R25">
        <v>7.8200000000000006E-2</v>
      </c>
      <c r="U25" s="84">
        <f t="shared" si="3"/>
        <v>0</v>
      </c>
      <c r="V25" s="84">
        <f t="shared" si="4"/>
        <v>0</v>
      </c>
      <c r="W25" s="84">
        <f t="shared" si="5"/>
        <v>0</v>
      </c>
    </row>
    <row r="26" spans="1:23">
      <c r="A26" t="s">
        <v>230</v>
      </c>
      <c r="B26">
        <v>0.23050000000000001</v>
      </c>
      <c r="C26">
        <v>0</v>
      </c>
      <c r="D26">
        <v>0</v>
      </c>
      <c r="E26">
        <f t="shared" si="6"/>
        <v>0.23050000000000001</v>
      </c>
      <c r="G26" s="85">
        <f t="shared" si="0"/>
        <v>0</v>
      </c>
      <c r="H26" s="85">
        <f t="shared" si="1"/>
        <v>0</v>
      </c>
      <c r="I26" s="85">
        <f t="shared" si="2"/>
        <v>0</v>
      </c>
      <c r="L26" t="s">
        <v>266</v>
      </c>
      <c r="M26">
        <v>17.406355634392046</v>
      </c>
      <c r="N26">
        <v>0</v>
      </c>
      <c r="O26">
        <v>0</v>
      </c>
      <c r="P26">
        <v>0</v>
      </c>
      <c r="Q26">
        <v>0</v>
      </c>
      <c r="R26">
        <v>0</v>
      </c>
      <c r="U26" s="84">
        <f t="shared" si="3"/>
        <v>0</v>
      </c>
      <c r="V26" s="84">
        <f t="shared" si="4"/>
        <v>0</v>
      </c>
      <c r="W26" s="84">
        <f t="shared" si="5"/>
        <v>0</v>
      </c>
    </row>
    <row r="27" spans="1:23">
      <c r="A27" t="s">
        <v>231</v>
      </c>
      <c r="B27">
        <v>3.5400000000000001E-2</v>
      </c>
      <c r="C27">
        <v>0</v>
      </c>
      <c r="D27">
        <v>0</v>
      </c>
      <c r="E27">
        <f t="shared" si="6"/>
        <v>3.5400000000000001E-2</v>
      </c>
      <c r="G27" s="85">
        <f t="shared" si="0"/>
        <v>0</v>
      </c>
      <c r="H27" s="85">
        <f t="shared" si="1"/>
        <v>0</v>
      </c>
      <c r="I27" s="85">
        <f t="shared" si="2"/>
        <v>0</v>
      </c>
      <c r="L27" t="s">
        <v>269</v>
      </c>
      <c r="M27">
        <v>20.398667731531543</v>
      </c>
      <c r="N27">
        <v>2.4E-2</v>
      </c>
      <c r="O27">
        <v>2.8E-3</v>
      </c>
      <c r="P27">
        <v>0</v>
      </c>
      <c r="Q27">
        <v>0</v>
      </c>
      <c r="R27">
        <v>2.6800000000000001E-2</v>
      </c>
      <c r="U27" s="84">
        <f t="shared" si="3"/>
        <v>0</v>
      </c>
      <c r="V27" s="84">
        <f t="shared" si="4"/>
        <v>0</v>
      </c>
      <c r="W27" s="84">
        <f t="shared" si="5"/>
        <v>0</v>
      </c>
    </row>
    <row r="28" spans="1:23">
      <c r="A28" t="s">
        <v>232</v>
      </c>
      <c r="B28">
        <v>0.17760000000000001</v>
      </c>
      <c r="C28">
        <v>0</v>
      </c>
      <c r="D28">
        <v>0</v>
      </c>
      <c r="E28">
        <f t="shared" si="6"/>
        <v>0.17760000000000001</v>
      </c>
      <c r="G28" s="85">
        <f t="shared" si="0"/>
        <v>0</v>
      </c>
      <c r="H28" s="85">
        <f t="shared" si="1"/>
        <v>0</v>
      </c>
      <c r="I28" s="85">
        <f t="shared" si="2"/>
        <v>0</v>
      </c>
      <c r="L28" t="s">
        <v>270</v>
      </c>
      <c r="M28">
        <v>0</v>
      </c>
      <c r="N28">
        <v>0</v>
      </c>
      <c r="O28">
        <v>0</v>
      </c>
      <c r="P28">
        <v>0</v>
      </c>
      <c r="Q28">
        <v>0</v>
      </c>
      <c r="R28">
        <v>0</v>
      </c>
      <c r="U28" s="84">
        <f t="shared" si="3"/>
        <v>0</v>
      </c>
      <c r="V28" s="84">
        <f t="shared" si="4"/>
        <v>0</v>
      </c>
      <c r="W28" s="84">
        <f t="shared" si="5"/>
        <v>0</v>
      </c>
    </row>
    <row r="29" spans="1:23">
      <c r="A29" t="s">
        <v>233</v>
      </c>
      <c r="B29">
        <v>0.6915</v>
      </c>
      <c r="C29">
        <v>0</v>
      </c>
      <c r="D29">
        <v>0</v>
      </c>
      <c r="E29">
        <f t="shared" si="6"/>
        <v>0.6915</v>
      </c>
      <c r="G29" s="85">
        <f t="shared" si="0"/>
        <v>0</v>
      </c>
      <c r="H29" s="85">
        <f t="shared" si="1"/>
        <v>0</v>
      </c>
      <c r="I29" s="85">
        <f t="shared" si="2"/>
        <v>0</v>
      </c>
      <c r="L29" t="s">
        <v>271</v>
      </c>
      <c r="M29">
        <v>22.830869904593033</v>
      </c>
      <c r="N29">
        <v>0.14779999999999999</v>
      </c>
      <c r="O29">
        <v>1.7399999999999999E-2</v>
      </c>
      <c r="P29">
        <v>0</v>
      </c>
      <c r="Q29">
        <v>0</v>
      </c>
      <c r="R29">
        <v>0.16519999999999999</v>
      </c>
      <c r="U29" s="84">
        <f t="shared" si="3"/>
        <v>0</v>
      </c>
      <c r="V29" s="84">
        <f t="shared" si="4"/>
        <v>0</v>
      </c>
      <c r="W29" s="84">
        <f t="shared" si="5"/>
        <v>0</v>
      </c>
    </row>
    <row r="30" spans="1:23">
      <c r="A30" t="s">
        <v>234</v>
      </c>
      <c r="B30">
        <v>0.13489999999999999</v>
      </c>
      <c r="C30">
        <v>0</v>
      </c>
      <c r="D30">
        <v>0</v>
      </c>
      <c r="E30">
        <f t="shared" si="6"/>
        <v>0.13489999999999999</v>
      </c>
      <c r="G30" s="85">
        <f t="shared" si="0"/>
        <v>0</v>
      </c>
      <c r="H30" s="85">
        <f t="shared" si="1"/>
        <v>0</v>
      </c>
      <c r="I30" s="85">
        <f t="shared" si="2"/>
        <v>0</v>
      </c>
      <c r="L30" t="s">
        <v>272</v>
      </c>
      <c r="M30">
        <v>22.423112986404124</v>
      </c>
      <c r="N30">
        <v>0.14510000000000001</v>
      </c>
      <c r="O30">
        <v>1.7100000000000001E-2</v>
      </c>
      <c r="P30">
        <v>0</v>
      </c>
      <c r="Q30">
        <v>0</v>
      </c>
      <c r="R30">
        <v>0.16220000000000001</v>
      </c>
      <c r="U30" s="84">
        <f t="shared" si="3"/>
        <v>0</v>
      </c>
      <c r="V30" s="84">
        <f t="shared" si="4"/>
        <v>0</v>
      </c>
      <c r="W30" s="84">
        <f t="shared" si="5"/>
        <v>0</v>
      </c>
    </row>
    <row r="31" spans="1:23">
      <c r="A31" t="s">
        <v>235</v>
      </c>
      <c r="B31">
        <v>7.9699999999999993E-2</v>
      </c>
      <c r="C31">
        <v>0</v>
      </c>
      <c r="D31">
        <v>0</v>
      </c>
      <c r="E31">
        <f t="shared" si="6"/>
        <v>7.9699999999999993E-2</v>
      </c>
      <c r="G31" s="85">
        <f t="shared" si="0"/>
        <v>0</v>
      </c>
      <c r="H31" s="85">
        <f t="shared" si="1"/>
        <v>0</v>
      </c>
      <c r="I31" s="85">
        <f t="shared" si="2"/>
        <v>0</v>
      </c>
      <c r="L31" t="s">
        <v>275</v>
      </c>
      <c r="M31">
        <v>18.925713228192539</v>
      </c>
      <c r="N31">
        <v>5.8700000000000002E-2</v>
      </c>
      <c r="O31">
        <v>6.8999999999999999E-3</v>
      </c>
      <c r="P31">
        <v>0</v>
      </c>
      <c r="Q31">
        <v>0</v>
      </c>
      <c r="R31">
        <v>6.5600000000000006E-2</v>
      </c>
      <c r="U31" s="84">
        <f t="shared" si="3"/>
        <v>0</v>
      </c>
      <c r="V31" s="84">
        <f t="shared" si="4"/>
        <v>0</v>
      </c>
      <c r="W31" s="84">
        <f t="shared" si="5"/>
        <v>0</v>
      </c>
    </row>
    <row r="32" spans="1:23">
      <c r="A32" t="s">
        <v>237</v>
      </c>
      <c r="B32">
        <v>0.29980000000000001</v>
      </c>
      <c r="C32">
        <v>0</v>
      </c>
      <c r="D32">
        <v>0</v>
      </c>
      <c r="E32">
        <f t="shared" si="6"/>
        <v>0.29980000000000001</v>
      </c>
      <c r="G32" s="85">
        <f t="shared" si="0"/>
        <v>0</v>
      </c>
      <c r="H32" s="85">
        <f t="shared" si="1"/>
        <v>0</v>
      </c>
      <c r="I32" s="85">
        <f t="shared" si="2"/>
        <v>0</v>
      </c>
      <c r="L32" t="s">
        <v>293</v>
      </c>
      <c r="M32">
        <v>20.166993271882042</v>
      </c>
      <c r="N32">
        <v>0</v>
      </c>
      <c r="O32">
        <v>0</v>
      </c>
      <c r="P32">
        <v>0</v>
      </c>
      <c r="Q32">
        <v>0</v>
      </c>
      <c r="R32">
        <v>0</v>
      </c>
      <c r="U32" s="84">
        <f t="shared" si="3"/>
        <v>0</v>
      </c>
      <c r="V32" s="84">
        <f t="shared" si="4"/>
        <v>0</v>
      </c>
      <c r="W32" s="84">
        <f t="shared" si="5"/>
        <v>0</v>
      </c>
    </row>
    <row r="33" spans="1:23">
      <c r="A33" t="s">
        <v>238</v>
      </c>
      <c r="B33">
        <v>6.0199999999999997E-2</v>
      </c>
      <c r="C33">
        <v>0</v>
      </c>
      <c r="D33">
        <v>0</v>
      </c>
      <c r="E33">
        <f t="shared" si="6"/>
        <v>6.0199999999999997E-2</v>
      </c>
      <c r="G33" s="85">
        <f t="shared" si="0"/>
        <v>0</v>
      </c>
      <c r="H33" s="85">
        <f t="shared" si="1"/>
        <v>0</v>
      </c>
      <c r="I33" s="85">
        <f t="shared" si="2"/>
        <v>0</v>
      </c>
      <c r="L33" t="s">
        <v>276</v>
      </c>
      <c r="M33">
        <v>20.036460165739239</v>
      </c>
      <c r="N33">
        <v>6.4600000000000005E-2</v>
      </c>
      <c r="O33">
        <v>7.6E-3</v>
      </c>
      <c r="P33">
        <v>0</v>
      </c>
      <c r="Q33">
        <v>0</v>
      </c>
      <c r="R33">
        <v>7.22E-2</v>
      </c>
      <c r="U33" s="84">
        <f t="shared" si="3"/>
        <v>0</v>
      </c>
      <c r="V33" s="84">
        <f t="shared" si="4"/>
        <v>0</v>
      </c>
      <c r="W33" s="84">
        <f t="shared" si="5"/>
        <v>0</v>
      </c>
    </row>
    <row r="34" spans="1:23">
      <c r="A34" t="s">
        <v>239</v>
      </c>
      <c r="B34">
        <v>6.0600000000000001E-2</v>
      </c>
      <c r="C34">
        <v>0</v>
      </c>
      <c r="D34">
        <v>5.7000000000000002E-3</v>
      </c>
      <c r="E34">
        <f t="shared" si="6"/>
        <v>6.6299999999999998E-2</v>
      </c>
      <c r="G34" s="85">
        <f t="shared" si="0"/>
        <v>0</v>
      </c>
      <c r="H34" s="85">
        <f t="shared" si="1"/>
        <v>0</v>
      </c>
      <c r="I34" s="85">
        <f t="shared" si="2"/>
        <v>0</v>
      </c>
      <c r="L34" t="s">
        <v>277</v>
      </c>
      <c r="M34">
        <v>28.800225680166971</v>
      </c>
      <c r="N34">
        <v>0.18640000000000001</v>
      </c>
      <c r="O34">
        <v>2.1899999999999999E-2</v>
      </c>
      <c r="P34">
        <v>0</v>
      </c>
      <c r="Q34">
        <v>0</v>
      </c>
      <c r="R34">
        <v>0.20830000000000001</v>
      </c>
      <c r="U34" s="84">
        <f t="shared" si="3"/>
        <v>0</v>
      </c>
      <c r="V34" s="84">
        <f t="shared" si="4"/>
        <v>0</v>
      </c>
      <c r="W34" s="84">
        <f t="shared" si="5"/>
        <v>0</v>
      </c>
    </row>
    <row r="35" spans="1:23">
      <c r="A35" t="s">
        <v>241</v>
      </c>
      <c r="B35">
        <v>5.9900000000000002E-2</v>
      </c>
      <c r="C35">
        <v>0</v>
      </c>
      <c r="D35">
        <v>5.5999999999999999E-3</v>
      </c>
      <c r="E35">
        <f t="shared" si="6"/>
        <v>6.5500000000000003E-2</v>
      </c>
      <c r="G35" s="85">
        <f t="shared" ref="G35:G66" si="7">_xlfn.XLOOKUP(A35,L:L,N:N)-B35</f>
        <v>0</v>
      </c>
      <c r="H35" s="85">
        <f t="shared" ref="H35:H66" si="8">_xlfn.XLOOKUP(A35,L:L,O:O)-C35</f>
        <v>0</v>
      </c>
      <c r="I35" s="85">
        <f t="shared" ref="I35:I66" si="9">_xlfn.XLOOKUP(A35,L:L,P:P)-D35</f>
        <v>0</v>
      </c>
      <c r="L35" t="s">
        <v>278</v>
      </c>
      <c r="M35">
        <v>12.112528123786896</v>
      </c>
      <c r="N35">
        <v>0</v>
      </c>
      <c r="O35">
        <v>0</v>
      </c>
      <c r="P35">
        <v>0</v>
      </c>
      <c r="Q35">
        <v>0</v>
      </c>
      <c r="R35">
        <v>0</v>
      </c>
      <c r="U35" s="84">
        <f t="shared" ref="U35:U66" si="10">_xlfn.XLOOKUP(L35,A:A,B:B)-N35</f>
        <v>0</v>
      </c>
      <c r="V35" s="84">
        <f t="shared" ref="V35:V66" si="11">_xlfn.XLOOKUP(L35,A:A,C:C)-O35</f>
        <v>0</v>
      </c>
      <c r="W35" s="84">
        <f t="shared" ref="W35:W66" si="12">_xlfn.XLOOKUP(L35,A:A,D:D)-P35</f>
        <v>0</v>
      </c>
    </row>
    <row r="36" spans="1:23">
      <c r="A36" t="s">
        <v>242</v>
      </c>
      <c r="B36">
        <v>0.13270000000000001</v>
      </c>
      <c r="C36">
        <v>0</v>
      </c>
      <c r="D36">
        <v>1.24E-2</v>
      </c>
      <c r="E36">
        <f t="shared" si="6"/>
        <v>0.14510000000000001</v>
      </c>
      <c r="G36" s="85">
        <f t="shared" si="7"/>
        <v>0</v>
      </c>
      <c r="H36" s="85">
        <f t="shared" si="8"/>
        <v>0</v>
      </c>
      <c r="I36" s="85">
        <f t="shared" si="9"/>
        <v>0</v>
      </c>
      <c r="L36" t="s">
        <v>280</v>
      </c>
      <c r="M36">
        <v>7.1129279365185685</v>
      </c>
      <c r="N36">
        <v>0</v>
      </c>
      <c r="O36">
        <v>0</v>
      </c>
      <c r="P36">
        <v>0</v>
      </c>
      <c r="Q36">
        <v>0</v>
      </c>
      <c r="R36">
        <v>0</v>
      </c>
      <c r="U36" s="84">
        <f t="shared" si="10"/>
        <v>0</v>
      </c>
      <c r="V36" s="84">
        <f t="shared" si="11"/>
        <v>0</v>
      </c>
      <c r="W36" s="84">
        <f t="shared" si="12"/>
        <v>0</v>
      </c>
    </row>
    <row r="37" spans="1:23">
      <c r="A37" t="s">
        <v>243</v>
      </c>
      <c r="B37">
        <v>0.15079999999999999</v>
      </c>
      <c r="C37">
        <v>0</v>
      </c>
      <c r="D37">
        <v>1.41E-2</v>
      </c>
      <c r="E37">
        <f t="shared" si="6"/>
        <v>0.16489999999999999</v>
      </c>
      <c r="G37" s="85">
        <f t="shared" si="7"/>
        <v>0</v>
      </c>
      <c r="H37" s="85">
        <f t="shared" si="8"/>
        <v>0</v>
      </c>
      <c r="I37" s="85">
        <f t="shared" si="9"/>
        <v>0</v>
      </c>
      <c r="L37" t="s">
        <v>281</v>
      </c>
      <c r="M37">
        <v>22.367617728705046</v>
      </c>
      <c r="N37">
        <v>5.0299999999999997E-2</v>
      </c>
      <c r="O37">
        <v>5.8999999999999999E-3</v>
      </c>
      <c r="P37">
        <v>0</v>
      </c>
      <c r="Q37">
        <v>0</v>
      </c>
      <c r="R37">
        <v>5.62E-2</v>
      </c>
      <c r="U37" s="84">
        <f t="shared" si="10"/>
        <v>0</v>
      </c>
      <c r="V37" s="84">
        <f t="shared" si="11"/>
        <v>0</v>
      </c>
      <c r="W37" s="84">
        <f t="shared" si="12"/>
        <v>0</v>
      </c>
    </row>
    <row r="38" spans="1:23">
      <c r="A38" t="s">
        <v>244</v>
      </c>
      <c r="B38">
        <v>0.21820000000000001</v>
      </c>
      <c r="C38">
        <v>0</v>
      </c>
      <c r="D38">
        <v>2.0400000000000001E-2</v>
      </c>
      <c r="E38">
        <f t="shared" si="6"/>
        <v>0.23860000000000001</v>
      </c>
      <c r="G38" s="85">
        <f t="shared" si="7"/>
        <v>0</v>
      </c>
      <c r="H38" s="85">
        <f t="shared" si="8"/>
        <v>0</v>
      </c>
      <c r="I38" s="85">
        <f t="shared" si="9"/>
        <v>0</v>
      </c>
      <c r="L38" t="s">
        <v>282</v>
      </c>
      <c r="M38">
        <v>19.604813278008301</v>
      </c>
      <c r="N38">
        <v>4.9000000000000002E-2</v>
      </c>
      <c r="O38">
        <v>5.7999999999999996E-3</v>
      </c>
      <c r="P38">
        <v>0</v>
      </c>
      <c r="Q38">
        <v>0</v>
      </c>
      <c r="R38">
        <v>5.4800000000000001E-2</v>
      </c>
      <c r="U38" s="84">
        <f t="shared" si="10"/>
        <v>0</v>
      </c>
      <c r="V38" s="84">
        <f t="shared" si="11"/>
        <v>0</v>
      </c>
      <c r="W38" s="84">
        <f t="shared" si="12"/>
        <v>0</v>
      </c>
    </row>
    <row r="39" spans="1:23">
      <c r="A39" t="s">
        <v>245</v>
      </c>
      <c r="B39">
        <v>0.15110000000000001</v>
      </c>
      <c r="C39">
        <v>0</v>
      </c>
      <c r="D39">
        <v>1.4200000000000001E-2</v>
      </c>
      <c r="E39">
        <f t="shared" si="6"/>
        <v>0.1653</v>
      </c>
      <c r="G39" s="85">
        <f t="shared" si="7"/>
        <v>0</v>
      </c>
      <c r="H39" s="85">
        <f t="shared" si="8"/>
        <v>0</v>
      </c>
      <c r="I39" s="85">
        <f t="shared" si="9"/>
        <v>0</v>
      </c>
      <c r="L39" t="s">
        <v>285</v>
      </c>
      <c r="M39">
        <v>26.432768837107908</v>
      </c>
      <c r="N39">
        <v>0.1711</v>
      </c>
      <c r="O39">
        <v>2.01E-2</v>
      </c>
      <c r="P39">
        <v>0</v>
      </c>
      <c r="Q39">
        <v>0</v>
      </c>
      <c r="R39">
        <v>0.19120000000000001</v>
      </c>
      <c r="U39" s="84">
        <f t="shared" si="10"/>
        <v>0</v>
      </c>
      <c r="V39" s="84">
        <f t="shared" si="11"/>
        <v>0</v>
      </c>
      <c r="W39" s="84">
        <f t="shared" si="12"/>
        <v>0</v>
      </c>
    </row>
    <row r="40" spans="1:23">
      <c r="A40" t="s">
        <v>246</v>
      </c>
      <c r="B40">
        <v>0.2175</v>
      </c>
      <c r="C40">
        <v>0</v>
      </c>
      <c r="D40">
        <v>2.0400000000000001E-2</v>
      </c>
      <c r="E40">
        <f t="shared" si="6"/>
        <v>0.2379</v>
      </c>
      <c r="G40" s="85">
        <f t="shared" si="7"/>
        <v>0</v>
      </c>
      <c r="H40" s="85">
        <f t="shared" si="8"/>
        <v>0</v>
      </c>
      <c r="I40" s="85">
        <f t="shared" si="9"/>
        <v>0</v>
      </c>
      <c r="L40" t="s">
        <v>286</v>
      </c>
      <c r="M40">
        <v>17.34777508406976</v>
      </c>
      <c r="N40">
        <v>0.1123</v>
      </c>
      <c r="O40">
        <v>1.32E-2</v>
      </c>
      <c r="P40">
        <v>0</v>
      </c>
      <c r="Q40">
        <v>0</v>
      </c>
      <c r="R40">
        <v>0.1255</v>
      </c>
      <c r="U40" s="84">
        <f t="shared" si="10"/>
        <v>0</v>
      </c>
      <c r="V40" s="84">
        <f t="shared" si="11"/>
        <v>0</v>
      </c>
      <c r="W40" s="84">
        <f t="shared" si="12"/>
        <v>0</v>
      </c>
    </row>
    <row r="41" spans="1:23">
      <c r="A41" t="s">
        <v>247</v>
      </c>
      <c r="B41">
        <v>0.21820000000000001</v>
      </c>
      <c r="C41">
        <v>0</v>
      </c>
      <c r="D41">
        <v>2.0400000000000001E-2</v>
      </c>
      <c r="E41">
        <f t="shared" si="6"/>
        <v>0.23860000000000001</v>
      </c>
      <c r="G41" s="85">
        <f t="shared" si="7"/>
        <v>0</v>
      </c>
      <c r="H41" s="85">
        <f t="shared" si="8"/>
        <v>0</v>
      </c>
      <c r="I41" s="85">
        <f t="shared" si="9"/>
        <v>0</v>
      </c>
      <c r="L41" t="s">
        <v>289</v>
      </c>
      <c r="M41">
        <v>22.976888069187481</v>
      </c>
      <c r="N41">
        <v>0</v>
      </c>
      <c r="O41">
        <v>0</v>
      </c>
      <c r="P41">
        <v>0</v>
      </c>
      <c r="Q41">
        <v>0</v>
      </c>
      <c r="R41">
        <v>0</v>
      </c>
      <c r="U41" s="84">
        <f t="shared" si="10"/>
        <v>0</v>
      </c>
      <c r="V41" s="84">
        <f t="shared" si="11"/>
        <v>0</v>
      </c>
      <c r="W41" s="84">
        <f t="shared" si="12"/>
        <v>0</v>
      </c>
    </row>
    <row r="42" spans="1:23">
      <c r="A42" t="s">
        <v>248</v>
      </c>
      <c r="B42">
        <v>0.13289999999999999</v>
      </c>
      <c r="C42">
        <v>0</v>
      </c>
      <c r="D42">
        <v>1.24E-2</v>
      </c>
      <c r="E42">
        <f t="shared" si="6"/>
        <v>0.14529999999999998</v>
      </c>
      <c r="G42" s="85">
        <f t="shared" si="7"/>
        <v>0</v>
      </c>
      <c r="H42" s="85">
        <f t="shared" si="8"/>
        <v>0</v>
      </c>
      <c r="I42" s="85">
        <f t="shared" si="9"/>
        <v>0</v>
      </c>
      <c r="L42" t="s">
        <v>290</v>
      </c>
      <c r="M42">
        <v>17.698044751099925</v>
      </c>
      <c r="N42">
        <v>0</v>
      </c>
      <c r="O42">
        <v>0</v>
      </c>
      <c r="P42">
        <v>0</v>
      </c>
      <c r="Q42">
        <v>0</v>
      </c>
      <c r="R42">
        <v>0</v>
      </c>
      <c r="U42" s="84">
        <f t="shared" si="10"/>
        <v>0</v>
      </c>
      <c r="V42" s="84">
        <f t="shared" si="11"/>
        <v>0</v>
      </c>
      <c r="W42" s="84">
        <f t="shared" si="12"/>
        <v>0</v>
      </c>
    </row>
    <row r="43" spans="1:23">
      <c r="A43" t="s">
        <v>249</v>
      </c>
      <c r="B43">
        <v>0.2203</v>
      </c>
      <c r="C43">
        <v>0</v>
      </c>
      <c r="D43">
        <v>2.06E-2</v>
      </c>
      <c r="E43">
        <f t="shared" si="6"/>
        <v>0.2409</v>
      </c>
      <c r="G43" s="85">
        <f t="shared" si="7"/>
        <v>0</v>
      </c>
      <c r="H43" s="85">
        <f t="shared" si="8"/>
        <v>0</v>
      </c>
      <c r="I43" s="85">
        <f t="shared" si="9"/>
        <v>0</v>
      </c>
      <c r="L43" t="s">
        <v>292</v>
      </c>
      <c r="M43">
        <v>13.535479736031252</v>
      </c>
      <c r="N43">
        <v>0</v>
      </c>
      <c r="O43">
        <v>0</v>
      </c>
      <c r="P43">
        <v>0</v>
      </c>
      <c r="Q43">
        <v>0</v>
      </c>
      <c r="R43">
        <v>0</v>
      </c>
      <c r="U43" s="84">
        <f t="shared" si="10"/>
        <v>0</v>
      </c>
      <c r="V43" s="84">
        <f t="shared" si="11"/>
        <v>0</v>
      </c>
      <c r="W43" s="84">
        <f t="shared" si="12"/>
        <v>0</v>
      </c>
    </row>
    <row r="44" spans="1:23">
      <c r="A44" t="s">
        <v>250</v>
      </c>
      <c r="B44">
        <v>7.7399999999999997E-2</v>
      </c>
      <c r="C44">
        <v>0</v>
      </c>
      <c r="D44">
        <v>7.3000000000000001E-3</v>
      </c>
      <c r="E44">
        <f t="shared" si="6"/>
        <v>8.4699999999999998E-2</v>
      </c>
      <c r="G44" s="85">
        <f t="shared" si="7"/>
        <v>0</v>
      </c>
      <c r="H44" s="85">
        <f t="shared" si="8"/>
        <v>0</v>
      </c>
      <c r="I44" s="85">
        <f t="shared" si="9"/>
        <v>0</v>
      </c>
      <c r="L44" t="s">
        <v>180</v>
      </c>
      <c r="M44">
        <v>28.376887362352704</v>
      </c>
      <c r="N44">
        <v>4.5400000000000003E-2</v>
      </c>
      <c r="O44">
        <v>5.4000000000000003E-3</v>
      </c>
      <c r="P44">
        <v>2.7322000000000002</v>
      </c>
      <c r="Q44">
        <v>0</v>
      </c>
      <c r="R44">
        <v>2.7830000000000004</v>
      </c>
      <c r="U44" s="84">
        <f t="shared" si="10"/>
        <v>0</v>
      </c>
      <c r="V44" s="84">
        <f t="shared" si="11"/>
        <v>0</v>
      </c>
      <c r="W44" s="84">
        <f t="shared" si="12"/>
        <v>0</v>
      </c>
    </row>
    <row r="45" spans="1:23">
      <c r="A45" t="s">
        <v>251</v>
      </c>
      <c r="B45">
        <v>0</v>
      </c>
      <c r="C45">
        <v>0</v>
      </c>
      <c r="D45">
        <v>0</v>
      </c>
      <c r="E45">
        <f t="shared" si="6"/>
        <v>0</v>
      </c>
      <c r="G45" s="85">
        <f t="shared" si="7"/>
        <v>0</v>
      </c>
      <c r="H45" s="85">
        <f t="shared" si="8"/>
        <v>0</v>
      </c>
      <c r="I45" s="85">
        <f t="shared" si="9"/>
        <v>0</v>
      </c>
      <c r="L45" t="s">
        <v>182</v>
      </c>
      <c r="M45">
        <v>14.777275901687355</v>
      </c>
      <c r="N45">
        <v>2.3900000000000001E-2</v>
      </c>
      <c r="O45">
        <v>2.8E-3</v>
      </c>
      <c r="P45">
        <v>1.4379999999999999</v>
      </c>
      <c r="Q45">
        <v>0</v>
      </c>
      <c r="R45">
        <v>1.4646999999999999</v>
      </c>
      <c r="U45" s="84">
        <f t="shared" si="10"/>
        <v>0</v>
      </c>
      <c r="V45" s="84">
        <f t="shared" si="11"/>
        <v>0</v>
      </c>
      <c r="W45" s="84">
        <f t="shared" si="12"/>
        <v>0</v>
      </c>
    </row>
    <row r="46" spans="1:23">
      <c r="A46" t="s">
        <v>253</v>
      </c>
      <c r="B46">
        <v>0</v>
      </c>
      <c r="C46">
        <v>0</v>
      </c>
      <c r="D46">
        <v>0</v>
      </c>
      <c r="E46">
        <f t="shared" si="6"/>
        <v>0</v>
      </c>
      <c r="G46" s="85">
        <f t="shared" si="7"/>
        <v>0</v>
      </c>
      <c r="H46" s="85">
        <f t="shared" si="8"/>
        <v>0</v>
      </c>
      <c r="I46" s="85">
        <f t="shared" si="9"/>
        <v>0</v>
      </c>
      <c r="L46" t="s">
        <v>184</v>
      </c>
      <c r="M46">
        <v>14.031444531524729</v>
      </c>
      <c r="N46">
        <v>2.3699999999999999E-2</v>
      </c>
      <c r="O46">
        <v>2.8E-3</v>
      </c>
      <c r="P46">
        <v>1.4275</v>
      </c>
      <c r="Q46">
        <v>0</v>
      </c>
      <c r="R46">
        <v>1.454</v>
      </c>
      <c r="U46" s="84">
        <f t="shared" si="10"/>
        <v>0</v>
      </c>
      <c r="V46" s="84">
        <f t="shared" si="11"/>
        <v>0</v>
      </c>
      <c r="W46" s="84">
        <f t="shared" si="12"/>
        <v>0</v>
      </c>
    </row>
    <row r="47" spans="1:23">
      <c r="A47" t="s">
        <v>255</v>
      </c>
      <c r="B47">
        <v>0</v>
      </c>
      <c r="C47">
        <v>0</v>
      </c>
      <c r="D47">
        <v>0</v>
      </c>
      <c r="E47">
        <f t="shared" si="6"/>
        <v>0</v>
      </c>
      <c r="G47" s="85">
        <f t="shared" si="7"/>
        <v>0</v>
      </c>
      <c r="H47" s="85">
        <f t="shared" si="8"/>
        <v>0</v>
      </c>
      <c r="I47" s="85">
        <f t="shared" si="9"/>
        <v>0</v>
      </c>
      <c r="L47" t="s">
        <v>186</v>
      </c>
      <c r="M47">
        <v>29.853698076262067</v>
      </c>
      <c r="N47">
        <v>5.11E-2</v>
      </c>
      <c r="O47">
        <v>6.1000000000000004E-3</v>
      </c>
      <c r="P47">
        <v>3.0758000000000001</v>
      </c>
      <c r="Q47">
        <v>0</v>
      </c>
      <c r="R47">
        <v>3.133</v>
      </c>
      <c r="U47" s="84">
        <f t="shared" si="10"/>
        <v>0</v>
      </c>
      <c r="V47" s="84">
        <f t="shared" si="11"/>
        <v>0</v>
      </c>
      <c r="W47" s="84">
        <f t="shared" si="12"/>
        <v>0</v>
      </c>
    </row>
    <row r="48" spans="1:23">
      <c r="A48" t="s">
        <v>256</v>
      </c>
      <c r="B48">
        <v>0</v>
      </c>
      <c r="C48">
        <v>0</v>
      </c>
      <c r="D48">
        <v>0</v>
      </c>
      <c r="E48">
        <f t="shared" si="6"/>
        <v>0</v>
      </c>
      <c r="G48" s="85">
        <f t="shared" si="7"/>
        <v>0</v>
      </c>
      <c r="H48" s="85">
        <f t="shared" si="8"/>
        <v>0</v>
      </c>
      <c r="I48" s="85">
        <f t="shared" si="9"/>
        <v>0</v>
      </c>
      <c r="L48" t="s">
        <v>187</v>
      </c>
      <c r="M48">
        <v>12.528704968155946</v>
      </c>
      <c r="N48">
        <v>2.1399999999999999E-2</v>
      </c>
      <c r="O48">
        <v>2.5000000000000001E-3</v>
      </c>
      <c r="P48">
        <v>1.2877000000000001</v>
      </c>
      <c r="Q48">
        <v>0</v>
      </c>
      <c r="R48">
        <v>1.3116000000000001</v>
      </c>
      <c r="U48" s="84">
        <f t="shared" si="10"/>
        <v>0</v>
      </c>
      <c r="V48" s="84">
        <f t="shared" si="11"/>
        <v>0</v>
      </c>
      <c r="W48" s="84">
        <f t="shared" si="12"/>
        <v>0</v>
      </c>
    </row>
    <row r="49" spans="1:23">
      <c r="A49" t="s">
        <v>257</v>
      </c>
      <c r="B49">
        <v>5.28E-2</v>
      </c>
      <c r="C49">
        <v>6.1999999999999998E-3</v>
      </c>
      <c r="D49">
        <v>0</v>
      </c>
      <c r="E49">
        <f t="shared" si="6"/>
        <v>5.8999999999999997E-2</v>
      </c>
      <c r="G49" s="85">
        <f t="shared" si="7"/>
        <v>0</v>
      </c>
      <c r="H49" s="85">
        <f t="shared" si="8"/>
        <v>0</v>
      </c>
      <c r="I49" s="85">
        <f t="shared" si="9"/>
        <v>0</v>
      </c>
      <c r="L49" t="s">
        <v>190</v>
      </c>
      <c r="M49">
        <v>6.0833734109169697</v>
      </c>
      <c r="N49">
        <v>1.04E-2</v>
      </c>
      <c r="O49">
        <v>1.1999999999999999E-3</v>
      </c>
      <c r="P49">
        <v>0.62549999999999994</v>
      </c>
      <c r="Q49">
        <v>0</v>
      </c>
      <c r="R49">
        <v>0.6371</v>
      </c>
      <c r="U49" s="84">
        <f t="shared" si="10"/>
        <v>0</v>
      </c>
      <c r="V49" s="84">
        <f t="shared" si="11"/>
        <v>0</v>
      </c>
      <c r="W49" s="84">
        <f t="shared" si="12"/>
        <v>0</v>
      </c>
    </row>
    <row r="50" spans="1:23">
      <c r="A50" t="s">
        <v>258</v>
      </c>
      <c r="B50">
        <v>6.9699999999999998E-2</v>
      </c>
      <c r="C50">
        <v>8.2000000000000007E-3</v>
      </c>
      <c r="D50">
        <v>0</v>
      </c>
      <c r="E50">
        <f t="shared" si="6"/>
        <v>7.7899999999999997E-2</v>
      </c>
      <c r="G50" s="85">
        <f t="shared" si="7"/>
        <v>0</v>
      </c>
      <c r="H50" s="85">
        <f t="shared" si="8"/>
        <v>0</v>
      </c>
      <c r="I50" s="85">
        <f t="shared" si="9"/>
        <v>0</v>
      </c>
      <c r="L50" t="s">
        <v>192</v>
      </c>
      <c r="M50">
        <v>32.552983907582103</v>
      </c>
      <c r="N50">
        <v>5.4100000000000002E-2</v>
      </c>
      <c r="O50">
        <v>6.4000000000000003E-3</v>
      </c>
      <c r="P50">
        <v>3.2568999999999999</v>
      </c>
      <c r="Q50">
        <v>0</v>
      </c>
      <c r="R50">
        <v>3.3174000000000001</v>
      </c>
      <c r="U50" s="84">
        <f t="shared" si="10"/>
        <v>0</v>
      </c>
      <c r="V50" s="84">
        <f t="shared" si="11"/>
        <v>0</v>
      </c>
      <c r="W50" s="84">
        <f t="shared" si="12"/>
        <v>0</v>
      </c>
    </row>
    <row r="51" spans="1:23">
      <c r="A51" t="s">
        <v>259</v>
      </c>
      <c r="B51">
        <v>5.9299999999999999E-2</v>
      </c>
      <c r="C51">
        <v>7.0000000000000001E-3</v>
      </c>
      <c r="D51">
        <v>0</v>
      </c>
      <c r="E51">
        <f t="shared" si="6"/>
        <v>6.6299999999999998E-2</v>
      </c>
      <c r="G51" s="85">
        <f t="shared" si="7"/>
        <v>0</v>
      </c>
      <c r="H51" s="85">
        <f t="shared" si="8"/>
        <v>0</v>
      </c>
      <c r="I51" s="85">
        <f t="shared" si="9"/>
        <v>0</v>
      </c>
      <c r="L51" t="s">
        <v>193</v>
      </c>
      <c r="M51">
        <v>0</v>
      </c>
      <c r="N51">
        <v>0</v>
      </c>
      <c r="O51">
        <v>0</v>
      </c>
      <c r="P51">
        <v>0</v>
      </c>
      <c r="Q51">
        <v>0</v>
      </c>
      <c r="R51">
        <v>0</v>
      </c>
      <c r="U51" s="84">
        <f t="shared" si="10"/>
        <v>0</v>
      </c>
      <c r="V51" s="84">
        <f t="shared" si="11"/>
        <v>0</v>
      </c>
      <c r="W51" s="84">
        <f t="shared" si="12"/>
        <v>0</v>
      </c>
    </row>
    <row r="52" spans="1:23">
      <c r="A52" t="s">
        <v>261</v>
      </c>
      <c r="B52">
        <v>2.69E-2</v>
      </c>
      <c r="C52">
        <v>3.2000000000000002E-3</v>
      </c>
      <c r="D52">
        <v>0</v>
      </c>
      <c r="E52">
        <f t="shared" si="6"/>
        <v>3.0100000000000002E-2</v>
      </c>
      <c r="G52" s="85">
        <f t="shared" si="7"/>
        <v>0</v>
      </c>
      <c r="H52" s="85">
        <f t="shared" si="8"/>
        <v>0</v>
      </c>
      <c r="I52" s="85">
        <f t="shared" si="9"/>
        <v>0</v>
      </c>
      <c r="L52" t="s">
        <v>195</v>
      </c>
      <c r="M52">
        <v>34.004022572983288</v>
      </c>
      <c r="N52">
        <v>6.1100000000000002E-2</v>
      </c>
      <c r="O52">
        <v>7.1999999999999998E-3</v>
      </c>
      <c r="P52">
        <v>3.6791</v>
      </c>
      <c r="Q52">
        <v>0</v>
      </c>
      <c r="R52">
        <v>3.7473999999999998</v>
      </c>
      <c r="U52" s="84">
        <f t="shared" si="10"/>
        <v>0</v>
      </c>
      <c r="V52" s="84">
        <f t="shared" si="11"/>
        <v>0</v>
      </c>
      <c r="W52" s="84">
        <f t="shared" si="12"/>
        <v>0</v>
      </c>
    </row>
    <row r="53" spans="1:23">
      <c r="A53" t="s">
        <v>262</v>
      </c>
      <c r="B53">
        <v>1.47E-2</v>
      </c>
      <c r="C53">
        <v>1.6999999999999999E-3</v>
      </c>
      <c r="D53">
        <v>0</v>
      </c>
      <c r="E53">
        <f t="shared" si="6"/>
        <v>1.6399999999999998E-2</v>
      </c>
      <c r="G53" s="85">
        <f t="shared" si="7"/>
        <v>0</v>
      </c>
      <c r="H53" s="85">
        <f t="shared" si="8"/>
        <v>0</v>
      </c>
      <c r="I53" s="85">
        <f t="shared" si="9"/>
        <v>0</v>
      </c>
      <c r="L53" t="s">
        <v>197</v>
      </c>
      <c r="M53">
        <v>11.74543732789191</v>
      </c>
      <c r="N53">
        <v>2.01E-2</v>
      </c>
      <c r="O53">
        <v>2.3999999999999998E-3</v>
      </c>
      <c r="P53">
        <v>1.2083999999999999</v>
      </c>
      <c r="Q53">
        <v>0</v>
      </c>
      <c r="R53">
        <v>1.2308999999999999</v>
      </c>
      <c r="U53" s="84">
        <f t="shared" si="10"/>
        <v>0</v>
      </c>
      <c r="V53" s="84">
        <f t="shared" si="11"/>
        <v>0</v>
      </c>
      <c r="W53" s="84">
        <f t="shared" si="12"/>
        <v>0</v>
      </c>
    </row>
    <row r="54" spans="1:23">
      <c r="A54" t="s">
        <v>264</v>
      </c>
      <c r="B54">
        <v>0</v>
      </c>
      <c r="C54">
        <v>0</v>
      </c>
      <c r="D54">
        <v>0</v>
      </c>
      <c r="E54">
        <f t="shared" si="6"/>
        <v>0</v>
      </c>
      <c r="G54" s="85">
        <f t="shared" si="7"/>
        <v>0</v>
      </c>
      <c r="H54" s="85">
        <f t="shared" si="8"/>
        <v>0</v>
      </c>
      <c r="I54" s="85">
        <f t="shared" si="9"/>
        <v>0</v>
      </c>
      <c r="L54" t="s">
        <v>200</v>
      </c>
      <c r="M54">
        <v>12.535292582758817</v>
      </c>
      <c r="N54">
        <v>2.1399999999999999E-2</v>
      </c>
      <c r="O54">
        <v>2.5000000000000001E-3</v>
      </c>
      <c r="P54">
        <v>1.2889999999999999</v>
      </c>
      <c r="Q54">
        <v>0</v>
      </c>
      <c r="R54">
        <v>1.3129</v>
      </c>
      <c r="U54" s="84">
        <f t="shared" si="10"/>
        <v>0</v>
      </c>
      <c r="V54" s="84">
        <f t="shared" si="11"/>
        <v>0</v>
      </c>
      <c r="W54" s="84">
        <f t="shared" si="12"/>
        <v>0</v>
      </c>
    </row>
    <row r="55" spans="1:23">
      <c r="A55" t="s">
        <v>265</v>
      </c>
      <c r="B55">
        <v>7.0000000000000007E-2</v>
      </c>
      <c r="C55">
        <v>8.2000000000000007E-3</v>
      </c>
      <c r="D55">
        <v>0</v>
      </c>
      <c r="E55">
        <f t="shared" si="6"/>
        <v>7.8200000000000006E-2</v>
      </c>
      <c r="G55" s="85">
        <f t="shared" si="7"/>
        <v>0</v>
      </c>
      <c r="H55" s="85">
        <f t="shared" si="8"/>
        <v>0</v>
      </c>
      <c r="I55" s="85">
        <f t="shared" si="9"/>
        <v>0</v>
      </c>
      <c r="L55" t="s">
        <v>203</v>
      </c>
      <c r="M55">
        <v>14.96014971100449</v>
      </c>
      <c r="N55">
        <v>2.46E-2</v>
      </c>
      <c r="O55">
        <v>2.8999999999999998E-3</v>
      </c>
      <c r="P55">
        <v>1.4833000000000001</v>
      </c>
      <c r="Q55">
        <v>0</v>
      </c>
      <c r="R55">
        <v>1.5108000000000001</v>
      </c>
      <c r="U55" s="84">
        <f t="shared" si="10"/>
        <v>0</v>
      </c>
      <c r="V55" s="84">
        <f t="shared" si="11"/>
        <v>0</v>
      </c>
      <c r="W55" s="84">
        <f t="shared" si="12"/>
        <v>0</v>
      </c>
    </row>
    <row r="56" spans="1:23">
      <c r="A56" t="s">
        <v>266</v>
      </c>
      <c r="B56">
        <v>0</v>
      </c>
      <c r="C56">
        <v>0</v>
      </c>
      <c r="D56">
        <v>0</v>
      </c>
      <c r="E56">
        <f t="shared" si="6"/>
        <v>0</v>
      </c>
      <c r="G56" s="85">
        <f t="shared" si="7"/>
        <v>0</v>
      </c>
      <c r="H56" s="85">
        <f t="shared" si="8"/>
        <v>0</v>
      </c>
      <c r="I56" s="85">
        <f t="shared" si="9"/>
        <v>0</v>
      </c>
      <c r="L56" t="s">
        <v>206</v>
      </c>
      <c r="M56">
        <v>9.0071990421844639</v>
      </c>
      <c r="N56">
        <v>1.44E-2</v>
      </c>
      <c r="O56">
        <v>1.6999999999999999E-3</v>
      </c>
      <c r="P56">
        <v>0.86760000000000004</v>
      </c>
      <c r="Q56">
        <v>0</v>
      </c>
      <c r="R56">
        <v>0.88370000000000004</v>
      </c>
      <c r="U56" s="84">
        <f t="shared" si="10"/>
        <v>0</v>
      </c>
      <c r="V56" s="84">
        <f t="shared" si="11"/>
        <v>0</v>
      </c>
      <c r="W56" s="84">
        <f t="shared" si="12"/>
        <v>0</v>
      </c>
    </row>
    <row r="57" spans="1:23">
      <c r="A57" t="s">
        <v>269</v>
      </c>
      <c r="B57">
        <v>2.4E-2</v>
      </c>
      <c r="C57">
        <v>2.8E-3</v>
      </c>
      <c r="D57">
        <v>0</v>
      </c>
      <c r="E57">
        <f t="shared" si="6"/>
        <v>2.6800000000000001E-2</v>
      </c>
      <c r="G57" s="85">
        <f t="shared" si="7"/>
        <v>0</v>
      </c>
      <c r="H57" s="85">
        <f t="shared" si="8"/>
        <v>0</v>
      </c>
      <c r="I57" s="85">
        <f t="shared" si="9"/>
        <v>0</v>
      </c>
      <c r="L57" t="s">
        <v>207</v>
      </c>
      <c r="M57">
        <v>5.5783729223776097</v>
      </c>
      <c r="N57">
        <v>8.8999999999999999E-3</v>
      </c>
      <c r="O57">
        <v>1.1000000000000001E-3</v>
      </c>
      <c r="P57">
        <v>0.53539999999999999</v>
      </c>
      <c r="Q57">
        <v>0</v>
      </c>
      <c r="R57">
        <v>0.5454</v>
      </c>
      <c r="U57" s="84">
        <f t="shared" si="10"/>
        <v>0</v>
      </c>
      <c r="V57" s="84">
        <f t="shared" si="11"/>
        <v>0</v>
      </c>
      <c r="W57" s="84">
        <f t="shared" si="12"/>
        <v>0</v>
      </c>
    </row>
    <row r="58" spans="1:23">
      <c r="A58" t="s">
        <v>270</v>
      </c>
      <c r="B58">
        <v>0</v>
      </c>
      <c r="C58">
        <v>0</v>
      </c>
      <c r="D58">
        <v>0</v>
      </c>
      <c r="E58">
        <f t="shared" si="6"/>
        <v>0</v>
      </c>
      <c r="G58" s="85">
        <f t="shared" si="7"/>
        <v>0</v>
      </c>
      <c r="H58" s="85">
        <f t="shared" si="8"/>
        <v>0</v>
      </c>
      <c r="I58" s="85">
        <f t="shared" si="9"/>
        <v>0</v>
      </c>
      <c r="L58" t="s">
        <v>208</v>
      </c>
      <c r="M58">
        <v>13.580852944282196</v>
      </c>
      <c r="N58">
        <v>2.3E-2</v>
      </c>
      <c r="O58">
        <v>2.7000000000000001E-3</v>
      </c>
      <c r="P58">
        <v>1.3824000000000001</v>
      </c>
      <c r="Q58">
        <v>0</v>
      </c>
      <c r="R58">
        <v>1.4081000000000001</v>
      </c>
      <c r="U58" s="84">
        <f t="shared" si="10"/>
        <v>0</v>
      </c>
      <c r="V58" s="84">
        <f t="shared" si="11"/>
        <v>0</v>
      </c>
      <c r="W58" s="84">
        <f t="shared" si="12"/>
        <v>0</v>
      </c>
    </row>
    <row r="59" spans="1:23">
      <c r="A59" t="s">
        <v>271</v>
      </c>
      <c r="B59">
        <v>0.14779999999999999</v>
      </c>
      <c r="C59">
        <v>1.7399999999999999E-2</v>
      </c>
      <c r="D59">
        <v>0</v>
      </c>
      <c r="E59">
        <f t="shared" si="6"/>
        <v>0.16519999999999999</v>
      </c>
      <c r="G59" s="85">
        <f t="shared" si="7"/>
        <v>0</v>
      </c>
      <c r="H59" s="85">
        <f t="shared" si="8"/>
        <v>0</v>
      </c>
      <c r="I59" s="85">
        <f t="shared" si="9"/>
        <v>0</v>
      </c>
      <c r="L59" t="s">
        <v>211</v>
      </c>
      <c r="M59">
        <v>14.766708041344994</v>
      </c>
      <c r="N59">
        <v>2.6499999999999999E-2</v>
      </c>
      <c r="O59">
        <v>3.0999999999999999E-3</v>
      </c>
      <c r="P59">
        <v>1.5976999999999999</v>
      </c>
      <c r="Q59">
        <v>0</v>
      </c>
      <c r="R59">
        <v>1.6273</v>
      </c>
      <c r="U59" s="84">
        <f t="shared" si="10"/>
        <v>0</v>
      </c>
      <c r="V59" s="84">
        <f t="shared" si="11"/>
        <v>0</v>
      </c>
      <c r="W59" s="84">
        <f t="shared" si="12"/>
        <v>0</v>
      </c>
    </row>
    <row r="60" spans="1:23">
      <c r="A60" t="s">
        <v>272</v>
      </c>
      <c r="B60">
        <v>0.14510000000000001</v>
      </c>
      <c r="C60">
        <v>1.7100000000000001E-2</v>
      </c>
      <c r="D60">
        <v>0</v>
      </c>
      <c r="E60">
        <f t="shared" si="6"/>
        <v>0.16220000000000001</v>
      </c>
      <c r="G60" s="85">
        <f t="shared" si="7"/>
        <v>0</v>
      </c>
      <c r="H60" s="85">
        <f t="shared" si="8"/>
        <v>0</v>
      </c>
      <c r="I60" s="85">
        <f t="shared" si="9"/>
        <v>0</v>
      </c>
      <c r="L60" t="s">
        <v>214</v>
      </c>
      <c r="M60">
        <v>14.561115045804694</v>
      </c>
      <c r="N60">
        <v>2.3599999999999999E-2</v>
      </c>
      <c r="O60">
        <v>2.8E-3</v>
      </c>
      <c r="P60">
        <v>1.4220999999999999</v>
      </c>
      <c r="Q60">
        <v>0</v>
      </c>
      <c r="R60">
        <v>1.4484999999999999</v>
      </c>
      <c r="U60" s="84">
        <f t="shared" si="10"/>
        <v>0</v>
      </c>
      <c r="V60" s="84">
        <f t="shared" si="11"/>
        <v>0</v>
      </c>
      <c r="W60" s="84">
        <f t="shared" si="12"/>
        <v>0</v>
      </c>
    </row>
    <row r="61" spans="1:23">
      <c r="A61" t="s">
        <v>275</v>
      </c>
      <c r="B61">
        <v>5.8700000000000002E-2</v>
      </c>
      <c r="C61">
        <v>6.8999999999999999E-3</v>
      </c>
      <c r="D61">
        <v>0</v>
      </c>
      <c r="E61">
        <f t="shared" si="6"/>
        <v>6.5600000000000006E-2</v>
      </c>
      <c r="G61" s="85">
        <f t="shared" si="7"/>
        <v>0</v>
      </c>
      <c r="H61" s="85">
        <f t="shared" si="8"/>
        <v>0</v>
      </c>
      <c r="I61" s="85">
        <f t="shared" si="9"/>
        <v>0</v>
      </c>
      <c r="L61" t="s">
        <v>217</v>
      </c>
      <c r="M61">
        <v>11.529940076802774</v>
      </c>
      <c r="N61">
        <v>1.8700000000000001E-2</v>
      </c>
      <c r="O61">
        <v>2.2000000000000001E-3</v>
      </c>
      <c r="P61">
        <v>1.1283000000000001</v>
      </c>
      <c r="Q61">
        <v>0</v>
      </c>
      <c r="R61">
        <v>1.1492</v>
      </c>
      <c r="U61" s="84">
        <f t="shared" si="10"/>
        <v>0</v>
      </c>
      <c r="V61" s="84">
        <f t="shared" si="11"/>
        <v>0</v>
      </c>
      <c r="W61" s="84">
        <f t="shared" si="12"/>
        <v>0</v>
      </c>
    </row>
    <row r="62" spans="1:23">
      <c r="A62" t="s">
        <v>276</v>
      </c>
      <c r="B62">
        <v>6.4600000000000005E-2</v>
      </c>
      <c r="C62">
        <v>7.6E-3</v>
      </c>
      <c r="D62">
        <v>0</v>
      </c>
      <c r="E62">
        <f t="shared" si="6"/>
        <v>7.22E-2</v>
      </c>
      <c r="G62" s="85">
        <f t="shared" si="7"/>
        <v>0</v>
      </c>
      <c r="H62" s="85">
        <f t="shared" si="8"/>
        <v>0</v>
      </c>
      <c r="I62" s="85">
        <f t="shared" si="9"/>
        <v>0</v>
      </c>
      <c r="L62" t="s">
        <v>220</v>
      </c>
      <c r="M62">
        <v>7.5675505251391222</v>
      </c>
      <c r="N62">
        <v>1.2200000000000001E-2</v>
      </c>
      <c r="O62">
        <v>1.4E-3</v>
      </c>
      <c r="P62">
        <v>0.73609999999999998</v>
      </c>
      <c r="Q62">
        <v>0</v>
      </c>
      <c r="R62">
        <v>0.74970000000000003</v>
      </c>
      <c r="U62" s="84">
        <f t="shared" si="10"/>
        <v>0</v>
      </c>
      <c r="V62" s="84">
        <f t="shared" si="11"/>
        <v>0</v>
      </c>
      <c r="W62" s="84">
        <f t="shared" si="12"/>
        <v>0</v>
      </c>
    </row>
    <row r="63" spans="1:23">
      <c r="A63" t="s">
        <v>277</v>
      </c>
      <c r="B63">
        <v>0.18640000000000001</v>
      </c>
      <c r="C63">
        <v>2.1899999999999999E-2</v>
      </c>
      <c r="D63">
        <v>0</v>
      </c>
      <c r="E63">
        <f t="shared" si="6"/>
        <v>0.20830000000000001</v>
      </c>
      <c r="G63" s="85">
        <f t="shared" si="7"/>
        <v>0</v>
      </c>
      <c r="H63" s="85">
        <f t="shared" si="8"/>
        <v>0</v>
      </c>
      <c r="I63" s="85">
        <f t="shared" si="9"/>
        <v>0</v>
      </c>
      <c r="L63" t="s">
        <v>223</v>
      </c>
      <c r="M63">
        <v>20.411817884578255</v>
      </c>
      <c r="N63">
        <v>3.2500000000000001E-2</v>
      </c>
      <c r="O63">
        <v>3.8E-3</v>
      </c>
      <c r="P63">
        <v>1.956</v>
      </c>
      <c r="Q63">
        <v>0</v>
      </c>
      <c r="R63">
        <v>1.9923</v>
      </c>
      <c r="U63" s="84">
        <f t="shared" si="10"/>
        <v>0</v>
      </c>
      <c r="V63" s="84">
        <f t="shared" si="11"/>
        <v>0</v>
      </c>
      <c r="W63" s="84">
        <f t="shared" si="12"/>
        <v>0</v>
      </c>
    </row>
    <row r="64" spans="1:23">
      <c r="A64" t="s">
        <v>278</v>
      </c>
      <c r="B64">
        <v>0</v>
      </c>
      <c r="C64">
        <v>0</v>
      </c>
      <c r="D64">
        <v>0</v>
      </c>
      <c r="E64">
        <f t="shared" si="6"/>
        <v>0</v>
      </c>
      <c r="G64" s="85">
        <f t="shared" si="7"/>
        <v>0</v>
      </c>
      <c r="H64" s="85">
        <f t="shared" si="8"/>
        <v>0</v>
      </c>
      <c r="I64" s="85">
        <f t="shared" si="9"/>
        <v>0</v>
      </c>
      <c r="L64" t="s">
        <v>226</v>
      </c>
      <c r="M64">
        <v>29.603784617139247</v>
      </c>
      <c r="N64">
        <v>5.11E-2</v>
      </c>
      <c r="O64">
        <v>0</v>
      </c>
      <c r="P64">
        <v>0</v>
      </c>
      <c r="Q64">
        <v>0</v>
      </c>
      <c r="R64">
        <v>5.11E-2</v>
      </c>
      <c r="U64" s="84">
        <f t="shared" si="10"/>
        <v>0</v>
      </c>
      <c r="V64" s="84">
        <f t="shared" si="11"/>
        <v>0</v>
      </c>
      <c r="W64" s="84">
        <f t="shared" si="12"/>
        <v>0</v>
      </c>
    </row>
    <row r="65" spans="1:23">
      <c r="A65" t="s">
        <v>280</v>
      </c>
      <c r="B65">
        <v>0</v>
      </c>
      <c r="C65">
        <v>0</v>
      </c>
      <c r="D65">
        <v>0</v>
      </c>
      <c r="E65">
        <f t="shared" si="6"/>
        <v>0</v>
      </c>
      <c r="G65" s="85">
        <f t="shared" si="7"/>
        <v>0</v>
      </c>
      <c r="H65" s="85">
        <f t="shared" si="8"/>
        <v>0</v>
      </c>
      <c r="I65" s="85">
        <f t="shared" si="9"/>
        <v>0</v>
      </c>
      <c r="L65" t="s">
        <v>228</v>
      </c>
      <c r="M65">
        <v>21.534936127478577</v>
      </c>
      <c r="N65">
        <v>0.14710000000000001</v>
      </c>
      <c r="O65">
        <v>0</v>
      </c>
      <c r="P65">
        <v>0</v>
      </c>
      <c r="Q65">
        <v>0</v>
      </c>
      <c r="R65">
        <v>0.14710000000000001</v>
      </c>
      <c r="U65" s="84">
        <f t="shared" si="10"/>
        <v>0</v>
      </c>
      <c r="V65" s="84">
        <f t="shared" si="11"/>
        <v>0</v>
      </c>
      <c r="W65" s="84">
        <f t="shared" si="12"/>
        <v>0</v>
      </c>
    </row>
    <row r="66" spans="1:23">
      <c r="A66" t="s">
        <v>281</v>
      </c>
      <c r="B66">
        <v>5.0299999999999997E-2</v>
      </c>
      <c r="C66">
        <v>5.8999999999999999E-3</v>
      </c>
      <c r="D66">
        <v>0</v>
      </c>
      <c r="E66">
        <f t="shared" si="6"/>
        <v>5.62E-2</v>
      </c>
      <c r="G66" s="85">
        <f t="shared" si="7"/>
        <v>0</v>
      </c>
      <c r="H66" s="85">
        <f t="shared" si="8"/>
        <v>0</v>
      </c>
      <c r="I66" s="85">
        <f t="shared" si="9"/>
        <v>0</v>
      </c>
      <c r="L66" t="s">
        <v>229</v>
      </c>
      <c r="M66">
        <v>54.013972959529625</v>
      </c>
      <c r="N66">
        <v>0.442</v>
      </c>
      <c r="O66">
        <v>0</v>
      </c>
      <c r="P66">
        <v>0</v>
      </c>
      <c r="Q66">
        <v>0</v>
      </c>
      <c r="R66">
        <v>0.442</v>
      </c>
      <c r="U66" s="84">
        <f t="shared" si="10"/>
        <v>0</v>
      </c>
      <c r="V66" s="84">
        <f t="shared" si="11"/>
        <v>0</v>
      </c>
      <c r="W66" s="84">
        <f t="shared" si="12"/>
        <v>0</v>
      </c>
    </row>
    <row r="67" spans="1:23">
      <c r="A67" t="s">
        <v>282</v>
      </c>
      <c r="B67">
        <v>4.9000000000000002E-2</v>
      </c>
      <c r="C67">
        <v>5.7999999999999996E-3</v>
      </c>
      <c r="D67">
        <v>0</v>
      </c>
      <c r="E67">
        <f t="shared" si="6"/>
        <v>5.4800000000000001E-2</v>
      </c>
      <c r="G67" s="85">
        <f t="shared" ref="G67:G82" si="13">_xlfn.XLOOKUP(A67,L:L,N:N)-B67</f>
        <v>0</v>
      </c>
      <c r="H67" s="85">
        <f t="shared" ref="H67:H82" si="14">_xlfn.XLOOKUP(A67,L:L,O:O)-C67</f>
        <v>0</v>
      </c>
      <c r="I67" s="85">
        <f t="shared" ref="I67:I82" si="15">_xlfn.XLOOKUP(A67,L:L,P:P)-D67</f>
        <v>0</v>
      </c>
      <c r="L67" t="s">
        <v>230</v>
      </c>
      <c r="M67">
        <v>37.437988915348448</v>
      </c>
      <c r="N67">
        <v>0.23050000000000001</v>
      </c>
      <c r="O67">
        <v>0</v>
      </c>
      <c r="P67">
        <v>0</v>
      </c>
      <c r="Q67">
        <v>0</v>
      </c>
      <c r="R67">
        <v>0.23050000000000001</v>
      </c>
      <c r="U67" s="84">
        <f t="shared" ref="U67:U75" si="16">_xlfn.XLOOKUP(L67,A:A,B:B)-N67</f>
        <v>0</v>
      </c>
      <c r="V67" s="84">
        <f t="shared" ref="V67:V75" si="17">_xlfn.XLOOKUP(L67,A:A,C:C)-O67</f>
        <v>0</v>
      </c>
      <c r="W67" s="84">
        <f t="shared" ref="W67:W75" si="18">_xlfn.XLOOKUP(L67,A:A,D:D)-P67</f>
        <v>0</v>
      </c>
    </row>
    <row r="68" spans="1:23">
      <c r="A68" t="s">
        <v>285</v>
      </c>
      <c r="B68">
        <v>0.1711</v>
      </c>
      <c r="C68">
        <v>2.01E-2</v>
      </c>
      <c r="D68">
        <v>0</v>
      </c>
      <c r="E68">
        <f t="shared" ref="E68:E82" si="19">SUM(B68:D68)</f>
        <v>0.19120000000000001</v>
      </c>
      <c r="G68" s="85">
        <f t="shared" si="13"/>
        <v>0</v>
      </c>
      <c r="H68" s="85">
        <f t="shared" si="14"/>
        <v>0</v>
      </c>
      <c r="I68" s="85">
        <f t="shared" si="15"/>
        <v>0</v>
      </c>
      <c r="L68" t="s">
        <v>231</v>
      </c>
      <c r="M68">
        <v>15.695839210155148</v>
      </c>
      <c r="N68">
        <v>3.5400000000000001E-2</v>
      </c>
      <c r="O68">
        <v>0</v>
      </c>
      <c r="P68">
        <v>0</v>
      </c>
      <c r="Q68">
        <v>0</v>
      </c>
      <c r="R68">
        <v>3.5400000000000001E-2</v>
      </c>
      <c r="U68" s="84">
        <f t="shared" si="16"/>
        <v>0</v>
      </c>
      <c r="V68" s="84">
        <f t="shared" si="17"/>
        <v>0</v>
      </c>
      <c r="W68" s="84">
        <f t="shared" si="18"/>
        <v>0</v>
      </c>
    </row>
    <row r="69" spans="1:23">
      <c r="A69" t="s">
        <v>286</v>
      </c>
      <c r="B69">
        <v>0.1123</v>
      </c>
      <c r="C69">
        <v>1.32E-2</v>
      </c>
      <c r="D69">
        <v>0</v>
      </c>
      <c r="E69">
        <f t="shared" si="19"/>
        <v>0.1255</v>
      </c>
      <c r="G69" s="85">
        <f t="shared" si="13"/>
        <v>0</v>
      </c>
      <c r="H69" s="85">
        <f t="shared" si="14"/>
        <v>0</v>
      </c>
      <c r="I69" s="85">
        <f t="shared" si="15"/>
        <v>0</v>
      </c>
      <c r="L69" t="s">
        <v>232</v>
      </c>
      <c r="M69">
        <v>48.629754946942917</v>
      </c>
      <c r="N69">
        <v>0.17760000000000001</v>
      </c>
      <c r="O69">
        <v>0</v>
      </c>
      <c r="P69">
        <v>0</v>
      </c>
      <c r="Q69">
        <v>0</v>
      </c>
      <c r="R69">
        <v>0.17760000000000001</v>
      </c>
      <c r="U69" s="84">
        <f t="shared" si="16"/>
        <v>0</v>
      </c>
      <c r="V69" s="84">
        <f t="shared" si="17"/>
        <v>0</v>
      </c>
      <c r="W69" s="84">
        <f t="shared" si="18"/>
        <v>0</v>
      </c>
    </row>
    <row r="70" spans="1:23">
      <c r="A70" t="s">
        <v>289</v>
      </c>
      <c r="B70">
        <v>0</v>
      </c>
      <c r="C70">
        <v>0</v>
      </c>
      <c r="D70">
        <v>0</v>
      </c>
      <c r="E70">
        <f t="shared" si="19"/>
        <v>0</v>
      </c>
      <c r="G70" s="85">
        <f t="shared" si="13"/>
        <v>0</v>
      </c>
      <c r="H70" s="85">
        <f t="shared" si="14"/>
        <v>0</v>
      </c>
      <c r="I70" s="85">
        <f t="shared" si="15"/>
        <v>0</v>
      </c>
      <c r="L70" t="s">
        <v>233</v>
      </c>
      <c r="M70">
        <v>52.392139979662865</v>
      </c>
      <c r="N70">
        <v>0.6915</v>
      </c>
      <c r="O70">
        <v>0</v>
      </c>
      <c r="P70">
        <v>0</v>
      </c>
      <c r="Q70">
        <v>0</v>
      </c>
      <c r="R70">
        <v>0.6915</v>
      </c>
      <c r="U70" s="84">
        <f t="shared" si="16"/>
        <v>0</v>
      </c>
      <c r="V70" s="84">
        <f t="shared" si="17"/>
        <v>0</v>
      </c>
      <c r="W70" s="84">
        <f t="shared" si="18"/>
        <v>0</v>
      </c>
    </row>
    <row r="71" spans="1:23">
      <c r="A71" t="s">
        <v>290</v>
      </c>
      <c r="B71">
        <v>0</v>
      </c>
      <c r="C71">
        <v>0</v>
      </c>
      <c r="D71">
        <v>0</v>
      </c>
      <c r="E71">
        <f t="shared" si="19"/>
        <v>0</v>
      </c>
      <c r="G71" s="85">
        <f t="shared" si="13"/>
        <v>0</v>
      </c>
      <c r="H71" s="85">
        <f t="shared" si="14"/>
        <v>0</v>
      </c>
      <c r="I71" s="85">
        <f t="shared" si="15"/>
        <v>0</v>
      </c>
      <c r="L71" t="s">
        <v>234</v>
      </c>
      <c r="M71">
        <v>15.82922744299311</v>
      </c>
      <c r="N71">
        <v>0.13489999999999999</v>
      </c>
      <c r="O71">
        <v>0</v>
      </c>
      <c r="P71">
        <v>0</v>
      </c>
      <c r="Q71">
        <v>0</v>
      </c>
      <c r="R71">
        <v>0.13489999999999999</v>
      </c>
      <c r="U71" s="84">
        <f t="shared" si="16"/>
        <v>0</v>
      </c>
      <c r="V71" s="84">
        <f t="shared" si="17"/>
        <v>0</v>
      </c>
      <c r="W71" s="84">
        <f t="shared" si="18"/>
        <v>0</v>
      </c>
    </row>
    <row r="72" spans="1:23">
      <c r="A72" t="s">
        <v>292</v>
      </c>
      <c r="B72">
        <v>0</v>
      </c>
      <c r="C72">
        <v>0</v>
      </c>
      <c r="D72">
        <v>0</v>
      </c>
      <c r="E72">
        <f t="shared" si="19"/>
        <v>0</v>
      </c>
      <c r="G72" s="85">
        <f t="shared" si="13"/>
        <v>0</v>
      </c>
      <c r="H72" s="85">
        <f t="shared" si="14"/>
        <v>0</v>
      </c>
      <c r="I72" s="85">
        <f t="shared" si="15"/>
        <v>0</v>
      </c>
      <c r="L72" t="s">
        <v>235</v>
      </c>
      <c r="M72">
        <v>27.659937010292154</v>
      </c>
      <c r="N72">
        <v>7.9699999999999993E-2</v>
      </c>
      <c r="O72">
        <v>0</v>
      </c>
      <c r="P72">
        <v>0</v>
      </c>
      <c r="Q72">
        <v>0</v>
      </c>
      <c r="R72">
        <v>7.9699999999999993E-2</v>
      </c>
      <c r="U72" s="84">
        <f t="shared" si="16"/>
        <v>0</v>
      </c>
      <c r="V72" s="84">
        <f t="shared" si="17"/>
        <v>0</v>
      </c>
      <c r="W72" s="84">
        <f t="shared" si="18"/>
        <v>0</v>
      </c>
    </row>
    <row r="73" spans="1:23">
      <c r="A73" t="s">
        <v>293</v>
      </c>
      <c r="B73">
        <v>0</v>
      </c>
      <c r="C73">
        <v>0</v>
      </c>
      <c r="D73">
        <v>0</v>
      </c>
      <c r="E73">
        <f t="shared" si="19"/>
        <v>0</v>
      </c>
      <c r="G73" s="85">
        <f t="shared" si="13"/>
        <v>0</v>
      </c>
      <c r="H73" s="85">
        <f t="shared" si="14"/>
        <v>0</v>
      </c>
      <c r="I73" s="85">
        <f t="shared" si="15"/>
        <v>0</v>
      </c>
      <c r="L73" t="s">
        <v>237</v>
      </c>
      <c r="M73">
        <v>22.713999891378378</v>
      </c>
      <c r="N73">
        <v>0.29980000000000001</v>
      </c>
      <c r="O73">
        <v>0</v>
      </c>
      <c r="P73">
        <v>0</v>
      </c>
      <c r="Q73">
        <v>0</v>
      </c>
      <c r="R73">
        <v>0.29980000000000001</v>
      </c>
      <c r="U73" s="84">
        <f t="shared" si="16"/>
        <v>0</v>
      </c>
      <c r="V73" s="84">
        <f t="shared" si="17"/>
        <v>0</v>
      </c>
      <c r="W73" s="84">
        <f t="shared" si="18"/>
        <v>0</v>
      </c>
    </row>
    <row r="74" spans="1:23">
      <c r="A74" t="s">
        <v>256</v>
      </c>
      <c r="B74">
        <v>0</v>
      </c>
      <c r="C74">
        <v>0</v>
      </c>
      <c r="D74">
        <v>0</v>
      </c>
      <c r="E74">
        <f t="shared" si="19"/>
        <v>0</v>
      </c>
      <c r="G74" s="85">
        <f t="shared" si="13"/>
        <v>0</v>
      </c>
      <c r="H74" s="85">
        <f t="shared" si="14"/>
        <v>0</v>
      </c>
      <c r="I74" s="85">
        <f t="shared" si="15"/>
        <v>0</v>
      </c>
      <c r="L74" t="s">
        <v>238</v>
      </c>
      <c r="M74">
        <v>20.5247634051475</v>
      </c>
      <c r="N74">
        <v>6.0199999999999997E-2</v>
      </c>
      <c r="O74">
        <v>0</v>
      </c>
      <c r="P74">
        <v>0</v>
      </c>
      <c r="Q74">
        <v>0</v>
      </c>
      <c r="R74">
        <v>6.0199999999999997E-2</v>
      </c>
      <c r="U74" s="84">
        <f t="shared" si="16"/>
        <v>0</v>
      </c>
      <c r="V74" s="84">
        <f t="shared" si="17"/>
        <v>0</v>
      </c>
      <c r="W74" s="84">
        <f t="shared" si="18"/>
        <v>0</v>
      </c>
    </row>
    <row r="75" spans="1:23">
      <c r="A75" t="s">
        <v>353</v>
      </c>
      <c r="B75">
        <v>0</v>
      </c>
      <c r="C75">
        <v>0</v>
      </c>
      <c r="D75">
        <v>0</v>
      </c>
      <c r="E75">
        <f t="shared" si="19"/>
        <v>0</v>
      </c>
      <c r="G75" s="85" t="e">
        <f t="shared" si="13"/>
        <v>#N/A</v>
      </c>
      <c r="H75" s="85" t="e">
        <f t="shared" si="14"/>
        <v>#N/A</v>
      </c>
      <c r="I75" s="85" t="e">
        <f t="shared" si="15"/>
        <v>#N/A</v>
      </c>
      <c r="L75" t="s">
        <v>298</v>
      </c>
      <c r="M75">
        <v>12.187262092656209</v>
      </c>
      <c r="N75">
        <v>0.1066</v>
      </c>
      <c r="O75">
        <v>0</v>
      </c>
      <c r="P75">
        <v>0.01</v>
      </c>
      <c r="Q75">
        <v>0</v>
      </c>
      <c r="R75">
        <v>0.1166</v>
      </c>
      <c r="U75" s="84">
        <f t="shared" si="16"/>
        <v>0</v>
      </c>
      <c r="V75" s="84">
        <f t="shared" si="17"/>
        <v>0</v>
      </c>
      <c r="W75" s="84">
        <f t="shared" si="18"/>
        <v>0</v>
      </c>
    </row>
    <row r="76" spans="1:23">
      <c r="A76" t="s">
        <v>296</v>
      </c>
      <c r="B76">
        <v>0</v>
      </c>
      <c r="C76">
        <v>0</v>
      </c>
      <c r="D76">
        <v>0</v>
      </c>
      <c r="E76">
        <f t="shared" si="19"/>
        <v>0</v>
      </c>
      <c r="G76" s="85" t="e">
        <f t="shared" si="13"/>
        <v>#N/A</v>
      </c>
      <c r="H76" s="85" t="e">
        <f t="shared" si="14"/>
        <v>#N/A</v>
      </c>
      <c r="I76" s="85" t="e">
        <f t="shared" si="15"/>
        <v>#N/A</v>
      </c>
      <c r="U76" s="84"/>
      <c r="V76" s="84"/>
      <c r="W76" s="84"/>
    </row>
    <row r="77" spans="1:23">
      <c r="A77" t="s">
        <v>297</v>
      </c>
      <c r="B77">
        <v>8.7800000000000003E-2</v>
      </c>
      <c r="C77">
        <v>0</v>
      </c>
      <c r="D77">
        <v>8.2000000000000007E-3</v>
      </c>
      <c r="E77">
        <f t="shared" si="19"/>
        <v>9.6000000000000002E-2</v>
      </c>
      <c r="G77" s="85">
        <f t="shared" si="13"/>
        <v>0</v>
      </c>
      <c r="H77" s="85">
        <f t="shared" si="14"/>
        <v>0</v>
      </c>
      <c r="I77" s="85">
        <f t="shared" si="15"/>
        <v>0</v>
      </c>
      <c r="U77" s="84"/>
      <c r="V77" s="84"/>
      <c r="W77" s="84"/>
    </row>
    <row r="78" spans="1:23">
      <c r="A78" t="s">
        <v>298</v>
      </c>
      <c r="B78">
        <v>0.1066</v>
      </c>
      <c r="C78">
        <v>0</v>
      </c>
      <c r="D78">
        <v>0.01</v>
      </c>
      <c r="E78">
        <f t="shared" si="19"/>
        <v>0.1166</v>
      </c>
      <c r="G78" s="85">
        <f t="shared" si="13"/>
        <v>0</v>
      </c>
      <c r="H78" s="85">
        <f t="shared" si="14"/>
        <v>0</v>
      </c>
      <c r="I78" s="85">
        <f t="shared" si="15"/>
        <v>0</v>
      </c>
      <c r="U78" s="84"/>
      <c r="V78" s="84"/>
      <c r="W78" s="84"/>
    </row>
    <row r="79" spans="1:23">
      <c r="A79" t="s">
        <v>354</v>
      </c>
      <c r="B79">
        <v>0</v>
      </c>
      <c r="C79">
        <v>0</v>
      </c>
      <c r="D79">
        <v>0</v>
      </c>
      <c r="E79">
        <f t="shared" si="19"/>
        <v>0</v>
      </c>
      <c r="G79" s="85" t="e">
        <f t="shared" si="13"/>
        <v>#N/A</v>
      </c>
      <c r="H79" s="85" t="e">
        <f t="shared" si="14"/>
        <v>#N/A</v>
      </c>
      <c r="I79" s="85" t="e">
        <f t="shared" si="15"/>
        <v>#N/A</v>
      </c>
      <c r="U79" s="84"/>
      <c r="V79" s="84"/>
      <c r="W79" s="84"/>
    </row>
    <row r="80" spans="1:23">
      <c r="A80" t="s">
        <v>356</v>
      </c>
      <c r="B80">
        <v>0</v>
      </c>
      <c r="C80">
        <v>0</v>
      </c>
      <c r="D80">
        <v>0</v>
      </c>
      <c r="E80">
        <f t="shared" si="19"/>
        <v>0</v>
      </c>
      <c r="G80" s="85" t="e">
        <f t="shared" si="13"/>
        <v>#N/A</v>
      </c>
      <c r="H80" s="85" t="e">
        <f t="shared" si="14"/>
        <v>#N/A</v>
      </c>
      <c r="I80" s="85" t="e">
        <f t="shared" si="15"/>
        <v>#N/A</v>
      </c>
      <c r="U80" s="84"/>
      <c r="V80" s="84"/>
      <c r="W80" s="84"/>
    </row>
    <row r="81" spans="1:23">
      <c r="A81" t="s">
        <v>357</v>
      </c>
      <c r="B81">
        <v>0</v>
      </c>
      <c r="C81">
        <v>0</v>
      </c>
      <c r="D81">
        <v>0</v>
      </c>
      <c r="E81">
        <f t="shared" si="19"/>
        <v>0</v>
      </c>
      <c r="G81" s="85" t="e">
        <f t="shared" si="13"/>
        <v>#N/A</v>
      </c>
      <c r="H81" s="85" t="e">
        <f t="shared" si="14"/>
        <v>#N/A</v>
      </c>
      <c r="I81" s="85" t="e">
        <f t="shared" si="15"/>
        <v>#N/A</v>
      </c>
      <c r="U81" s="84"/>
      <c r="V81" s="84"/>
      <c r="W81" s="84"/>
    </row>
    <row r="82" spans="1:23">
      <c r="A82" t="s">
        <v>358</v>
      </c>
      <c r="B82">
        <v>0</v>
      </c>
      <c r="C82">
        <v>0</v>
      </c>
      <c r="D82">
        <v>0</v>
      </c>
      <c r="E82">
        <f t="shared" si="19"/>
        <v>0</v>
      </c>
      <c r="G82" s="85" t="e">
        <f t="shared" si="13"/>
        <v>#N/A</v>
      </c>
      <c r="H82" s="85" t="e">
        <f t="shared" si="14"/>
        <v>#N/A</v>
      </c>
      <c r="I82" s="85" t="e">
        <f t="shared" si="15"/>
        <v>#N/A</v>
      </c>
      <c r="U82" s="84"/>
      <c r="V82" s="84"/>
      <c r="W82" s="84"/>
    </row>
    <row r="83" spans="1:23">
      <c r="G83" s="85"/>
      <c r="H83" s="85"/>
      <c r="I83" s="85"/>
      <c r="U83" s="84"/>
      <c r="V83" s="84"/>
      <c r="W83" s="84"/>
    </row>
  </sheetData>
  <autoFilter ref="A2:W2" xr:uid="{2ABAFBA1-9F8D-4F65-899C-AFE890F94856}"/>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Mackenzie</vt:lpstr>
      <vt:lpstr>MFL - series</vt:lpstr>
      <vt:lpstr>Series</vt:lpstr>
      <vt:lpstr>Upload File</vt:lpstr>
      <vt:lpstr>Completeness Check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Qiao, Diana</dc:creator>
  <cp:lastModifiedBy>Colin, Nadhezda</cp:lastModifiedBy>
  <dcterms:created xsi:type="dcterms:W3CDTF">2026-04-13T15:05:54Z</dcterms:created>
  <dcterms:modified xsi:type="dcterms:W3CDTF">2026-07-10T19:05:37Z</dcterms:modified>
</cp:coreProperties>
</file>